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5" activeTab="0"/>
  </bookViews>
  <sheets>
    <sheet name="2018" sheetId="1" r:id="rId1"/>
    <sheet name="Лист2" sheetId="2" r:id="rId2"/>
    <sheet name="правка дисков" sheetId="3" r:id="rId3"/>
  </sheets>
  <definedNames>
    <definedName name="_xlnm.Print_Area" localSheetId="0">'2018'!$A$1:$L$117</definedName>
    <definedName name="_xlnm.Print_Area" localSheetId="1">'Лист2'!$A$1:$K$41</definedName>
  </definedNames>
  <calcPr fullCalcOnLoad="1"/>
</workbook>
</file>

<file path=xl/sharedStrings.xml><?xml version="1.0" encoding="utf-8"?>
<sst xmlns="http://schemas.openxmlformats.org/spreadsheetml/2006/main" count="287" uniqueCount="98">
  <si>
    <r>
      <t>Прайс-лист</t>
    </r>
    <r>
      <rPr>
        <b/>
        <i/>
        <sz val="20"/>
        <color indexed="8"/>
        <rFont val="Arial"/>
        <family val="0"/>
      </rPr>
      <t xml:space="preserve"> на услуги </t>
    </r>
    <r>
      <rPr>
        <b/>
        <sz val="20"/>
        <color indexed="8"/>
        <rFont val="Arial"/>
        <family val="0"/>
      </rPr>
      <t>шиномонтажа 24 часа</t>
    </r>
  </si>
  <si>
    <t>Легковые автомобили</t>
  </si>
  <si>
    <t>Вид работ</t>
  </si>
  <si>
    <t>Ед. изм.</t>
  </si>
  <si>
    <t>R12-R13</t>
  </si>
  <si>
    <t>R14</t>
  </si>
  <si>
    <t>R15</t>
  </si>
  <si>
    <t>R16</t>
  </si>
  <si>
    <t>R17</t>
  </si>
  <si>
    <t>R18</t>
  </si>
  <si>
    <t>R19</t>
  </si>
  <si>
    <t>R20</t>
  </si>
  <si>
    <t>R21</t>
  </si>
  <si>
    <t>колесо</t>
  </si>
  <si>
    <t>Балансировка с учетом всех необходимых грузов</t>
  </si>
  <si>
    <t>Комплекс «Переобувка»</t>
  </si>
  <si>
    <t>Комплекс «Переобувка» низкий профиль (от 45)</t>
  </si>
  <si>
    <t>1 повр.</t>
  </si>
  <si>
    <t>Утилизация коробок от дисков</t>
  </si>
  <si>
    <t>1 шт.</t>
  </si>
  <si>
    <t>Утилизация шин</t>
  </si>
  <si>
    <t>Замена золотника</t>
  </si>
  <si>
    <t>Упаковка шин в пакеты</t>
  </si>
  <si>
    <t>5 мин.</t>
  </si>
  <si>
    <t>4 шт.</t>
  </si>
  <si>
    <t>4 колеса</t>
  </si>
  <si>
    <t>1 колесо</t>
  </si>
  <si>
    <t>Замена вентиля хромированного</t>
  </si>
  <si>
    <t>Замена вентиля обычного</t>
  </si>
  <si>
    <t>Герметизация бортов</t>
  </si>
  <si>
    <t>Заплата кордовая*</t>
  </si>
  <si>
    <t>Ремонт жгутом*  **</t>
  </si>
  <si>
    <t>2 шт.</t>
  </si>
  <si>
    <t>Колесо снять и поставить</t>
  </si>
  <si>
    <r>
      <t xml:space="preserve">Микроавтобусы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минивэны</t>
    </r>
    <r>
      <rPr>
        <sz val="14"/>
        <color indexed="8"/>
        <rFont val="Arial"/>
        <family val="2"/>
      </rPr>
      <t>)</t>
    </r>
    <r>
      <rPr>
        <b/>
        <sz val="14"/>
        <color indexed="8"/>
        <rFont val="Arial"/>
        <family val="0"/>
      </rPr>
      <t xml:space="preserve"> и внедорожники </t>
    </r>
    <r>
      <rPr>
        <sz val="14"/>
        <color indexed="8"/>
        <rFont val="Arial"/>
        <family val="2"/>
      </rPr>
      <t>(</t>
    </r>
    <r>
      <rPr>
        <i/>
        <sz val="14"/>
        <color indexed="8"/>
        <rFont val="Arial"/>
        <family val="2"/>
      </rPr>
      <t>кроссоверы, паркетники</t>
    </r>
    <r>
      <rPr>
        <sz val="14"/>
        <color indexed="8"/>
        <rFont val="Arial"/>
        <family val="2"/>
      </rPr>
      <t>)</t>
    </r>
  </si>
  <si>
    <t>Ремонт грибком или заплатой*</t>
  </si>
  <si>
    <t>Смазка ступиц</t>
  </si>
  <si>
    <t>Зарядка аккумулятора</t>
  </si>
  <si>
    <t xml:space="preserve">Прокат инструмента (домкрата, ключа и т.п.) </t>
  </si>
  <si>
    <t>Замена колодок  (барабанные)</t>
  </si>
  <si>
    <t>Замена колодок  (дисковые)</t>
  </si>
  <si>
    <t>1 запуск</t>
  </si>
  <si>
    <t>1 раз</t>
  </si>
  <si>
    <t>1 авто</t>
  </si>
  <si>
    <t>1500 (2000)</t>
  </si>
  <si>
    <t xml:space="preserve">Запуск двигателя при помощи пускового устройства </t>
  </si>
  <si>
    <r>
      <t xml:space="preserve">Заправка кондиционера </t>
    </r>
    <r>
      <rPr>
        <b/>
        <sz val="9"/>
        <color indexed="8"/>
        <rFont val="Arial"/>
        <family val="2"/>
      </rPr>
      <t>хладагент R134а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(использовано более 1 кг. хладагента)</t>
    </r>
  </si>
  <si>
    <t>Диагностика кондиционера</t>
  </si>
  <si>
    <t>R12-R13-R14</t>
  </si>
  <si>
    <t>Ремонт камеры</t>
  </si>
  <si>
    <t>Установка камеры</t>
  </si>
  <si>
    <r>
      <t>Неошипованные шины R</t>
    </r>
    <r>
      <rPr>
        <sz val="10"/>
        <rFont val="Arial Cyr"/>
        <family val="0"/>
      </rPr>
      <t>≤18</t>
    </r>
  </si>
  <si>
    <r>
      <t>Неошипованные шины R</t>
    </r>
    <r>
      <rPr>
        <sz val="10"/>
        <rFont val="Arial Cyr"/>
        <family val="0"/>
      </rPr>
      <t>&gt;</t>
    </r>
    <r>
      <rPr>
        <sz val="10"/>
        <rFont val="Arial"/>
        <family val="0"/>
      </rPr>
      <t>18 и                     все ошипованные шины</t>
    </r>
  </si>
  <si>
    <t>Рваные шины, шины с дисками</t>
  </si>
  <si>
    <t xml:space="preserve">        Цены указаны в рублях РФ с учетом налогов.</t>
  </si>
  <si>
    <t xml:space="preserve">Полировка фар                                         </t>
  </si>
  <si>
    <t xml:space="preserve">2 шт.      </t>
  </si>
  <si>
    <t xml:space="preserve">Подкачка (проверка давления) </t>
  </si>
  <si>
    <r>
      <t xml:space="preserve">** - по европейским стандартам ремонт жгутом является </t>
    </r>
    <r>
      <rPr>
        <b/>
        <sz val="10"/>
        <color indexed="8"/>
        <rFont val="Arial"/>
        <family val="2"/>
      </rPr>
      <t>временным</t>
    </r>
    <r>
      <rPr>
        <sz val="10"/>
        <color indexed="8"/>
        <rFont val="Arial"/>
        <family val="0"/>
      </rPr>
      <t>, гарантия на данный вид ремонта не распространяется.</t>
    </r>
  </si>
  <si>
    <t xml:space="preserve"> * - цена указана без учета монтажа/демонтажа и снятия/установки колеса.</t>
  </si>
  <si>
    <r>
      <t>"S"</t>
    </r>
    <r>
      <rPr>
        <sz val="8"/>
        <color indexed="8"/>
        <rFont val="Arial"/>
        <family val="2"/>
      </rPr>
      <t xml:space="preserve">(TL110) </t>
    </r>
    <r>
      <rPr>
        <sz val="10"/>
        <color indexed="8"/>
        <rFont val="Arial"/>
        <family val="0"/>
      </rPr>
      <t xml:space="preserve"> 300    /    </t>
    </r>
    <r>
      <rPr>
        <b/>
        <sz val="10"/>
        <color indexed="8"/>
        <rFont val="Arial"/>
        <family val="2"/>
      </rPr>
      <t>"М"</t>
    </r>
    <r>
      <rPr>
        <sz val="8"/>
        <color indexed="8"/>
        <rFont val="Arial"/>
        <family val="2"/>
      </rPr>
      <t>(TL115)</t>
    </r>
    <r>
      <rPr>
        <sz val="10"/>
        <color indexed="8"/>
        <rFont val="Arial"/>
        <family val="0"/>
      </rPr>
      <t xml:space="preserve">  500    /    </t>
    </r>
    <r>
      <rPr>
        <b/>
        <sz val="10"/>
        <color indexed="8"/>
        <rFont val="Arial"/>
        <family val="2"/>
      </rPr>
      <t>"L"</t>
    </r>
    <r>
      <rPr>
        <sz val="8"/>
        <color indexed="8"/>
        <rFont val="Arial"/>
        <family val="2"/>
      </rPr>
      <t xml:space="preserve">(TL120) </t>
    </r>
    <r>
      <rPr>
        <sz val="10"/>
        <color indexed="8"/>
        <rFont val="Arial"/>
        <family val="0"/>
      </rPr>
      <t xml:space="preserve"> 800   /     </t>
    </r>
    <r>
      <rPr>
        <b/>
        <sz val="10"/>
        <color indexed="8"/>
        <rFont val="Arial"/>
        <family val="2"/>
      </rPr>
      <t>"XL"</t>
    </r>
    <r>
      <rPr>
        <sz val="8"/>
        <color indexed="8"/>
        <rFont val="Arial"/>
        <family val="2"/>
      </rPr>
      <t>(TL125)</t>
    </r>
    <r>
      <rPr>
        <sz val="10"/>
        <color indexed="8"/>
        <rFont val="Arial"/>
        <family val="0"/>
      </rPr>
      <t xml:space="preserve">  1000</t>
    </r>
  </si>
  <si>
    <t>Камера автомобильная</t>
  </si>
  <si>
    <t xml:space="preserve">1 шт.      </t>
  </si>
  <si>
    <t>Дополнительные услуги</t>
  </si>
  <si>
    <t xml:space="preserve"> 4 колеса</t>
  </si>
  <si>
    <t>Вулканизация ****</t>
  </si>
  <si>
    <t>Колесо монтаж / демонтаж *</t>
  </si>
  <si>
    <t>Колесо монтаж / демонтаж низкий профиль (от 45) *</t>
  </si>
  <si>
    <t>Комплекс                       «Снять и Поставить» **</t>
  </si>
  <si>
    <t>Комплекс                            «Балансировка» ***</t>
  </si>
  <si>
    <t>Комплекс              «Балансировка» ***</t>
  </si>
  <si>
    <r>
      <t xml:space="preserve"> *      - резина </t>
    </r>
    <r>
      <rPr>
        <b/>
        <sz val="9"/>
        <color indexed="8"/>
        <rFont val="Arial"/>
        <family val="2"/>
      </rPr>
      <t>RUNFLAT</t>
    </r>
    <r>
      <rPr>
        <sz val="9"/>
        <color indexed="8"/>
        <rFont val="Arial"/>
        <family val="2"/>
      </rPr>
      <t xml:space="preserve"> (усиленная): +20% от стоимости работ.</t>
    </r>
  </si>
  <si>
    <r>
      <t xml:space="preserve">      Для автомобиля </t>
    </r>
    <r>
      <rPr>
        <b/>
        <sz val="10"/>
        <rFont val="Arial"/>
        <family val="2"/>
      </rPr>
      <t>"Газель"</t>
    </r>
    <r>
      <rPr>
        <sz val="10"/>
        <rFont val="Arial"/>
        <family val="0"/>
      </rPr>
      <t xml:space="preserve"> стоимость услуги снять и поставить 1 колесо составляет </t>
    </r>
    <r>
      <rPr>
        <b/>
        <sz val="10"/>
        <rFont val="Arial"/>
        <family val="2"/>
      </rPr>
      <t>200 рублей</t>
    </r>
    <r>
      <rPr>
        <sz val="10"/>
        <rFont val="Arial"/>
        <family val="0"/>
      </rPr>
      <t>.</t>
    </r>
  </si>
  <si>
    <t xml:space="preserve"> **** - цена указана с учетом установки кордовых заплат ("S"для R≤15 и "M" для R&gt;16). </t>
  </si>
  <si>
    <t>Снятие секретки</t>
  </si>
  <si>
    <t>R22</t>
  </si>
  <si>
    <r>
      <t>"R13"</t>
    </r>
    <r>
      <rPr>
        <sz val="8"/>
        <color indexed="8"/>
        <rFont val="Arial"/>
        <family val="2"/>
      </rPr>
      <t xml:space="preserve">  </t>
    </r>
    <r>
      <rPr>
        <sz val="10"/>
        <color indexed="8"/>
        <rFont val="Arial"/>
        <family val="0"/>
      </rPr>
      <t xml:space="preserve"> 500    /    </t>
    </r>
    <r>
      <rPr>
        <b/>
        <sz val="10"/>
        <color indexed="8"/>
        <rFont val="Arial"/>
        <family val="2"/>
      </rPr>
      <t xml:space="preserve">"R14" </t>
    </r>
    <r>
      <rPr>
        <sz val="10"/>
        <color indexed="8"/>
        <rFont val="Arial"/>
        <family val="0"/>
      </rPr>
      <t xml:space="preserve">  550    /    </t>
    </r>
    <r>
      <rPr>
        <b/>
        <sz val="10"/>
        <color indexed="8"/>
        <rFont val="Arial"/>
        <family val="2"/>
      </rPr>
      <t xml:space="preserve">"R15" </t>
    </r>
    <r>
      <rPr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0"/>
      </rPr>
      <t xml:space="preserve"> 600   /     </t>
    </r>
    <r>
      <rPr>
        <b/>
        <sz val="10"/>
        <color indexed="8"/>
        <rFont val="Arial"/>
        <family val="2"/>
      </rPr>
      <t xml:space="preserve">"R16" </t>
    </r>
    <r>
      <rPr>
        <sz val="10"/>
        <color indexed="8"/>
        <rFont val="Arial"/>
        <family val="0"/>
      </rPr>
      <t xml:space="preserve">  600</t>
    </r>
  </si>
  <si>
    <t>Ремонт стальных дисков</t>
  </si>
  <si>
    <r>
      <t>Прайс-лист</t>
    </r>
    <r>
      <rPr>
        <b/>
        <i/>
        <sz val="20"/>
        <color indexed="8"/>
        <rFont val="Arial"/>
        <family val="0"/>
      </rPr>
      <t xml:space="preserve"> </t>
    </r>
    <r>
      <rPr>
        <b/>
        <sz val="20"/>
        <color indexed="8"/>
        <rFont val="Arial"/>
        <family val="2"/>
      </rPr>
      <t>по ремонту дисков *</t>
    </r>
  </si>
  <si>
    <t>* - В стоимость ремонта диска (восстановление геометрии) не входят шиномонтажные работы.</t>
  </si>
  <si>
    <t>Диаметр диска</t>
  </si>
  <si>
    <r>
      <rPr>
        <b/>
        <sz val="11"/>
        <color indexed="8"/>
        <rFont val="Arial"/>
        <family val="2"/>
      </rPr>
      <t xml:space="preserve">Радиальное биение </t>
    </r>
    <r>
      <rPr>
        <b/>
        <sz val="10"/>
        <color indexed="8"/>
        <rFont val="Arial"/>
        <family val="2"/>
      </rPr>
      <t xml:space="preserve">
(загиб лицевой или задней части)</t>
    </r>
  </si>
  <si>
    <r>
      <rPr>
        <b/>
        <sz val="11"/>
        <color indexed="8"/>
        <rFont val="Arial"/>
        <family val="2"/>
      </rPr>
      <t xml:space="preserve">Осевое смещение </t>
    </r>
    <r>
      <rPr>
        <b/>
        <sz val="10"/>
        <color indexed="8"/>
        <rFont val="Arial"/>
        <family val="2"/>
      </rPr>
      <t xml:space="preserve">
("восьмёрка")</t>
    </r>
  </si>
  <si>
    <t xml:space="preserve">Радиальное биение + 
осевое смещение </t>
  </si>
  <si>
    <t>Стоимость аргонно-дуговой сварки 150 рублей за 1 сантиметр (минимум 500 рублей)</t>
  </si>
  <si>
    <t>Протяжка динанометрическим ключом</t>
  </si>
  <si>
    <t xml:space="preserve">             снятие и установка 4-х колес на автомобиль + протяжка динанометрическим ключом + проверка давления + упаковка колес.</t>
  </si>
  <si>
    <r>
      <t xml:space="preserve"> **   - Комплекс </t>
    </r>
    <r>
      <rPr>
        <b/>
        <sz val="10"/>
        <color indexed="8"/>
        <rFont val="Arial"/>
        <family val="2"/>
      </rPr>
      <t>«Снять и Поставить»</t>
    </r>
    <r>
      <rPr>
        <sz val="10"/>
        <color indexed="8"/>
        <rFont val="Arial"/>
        <family val="0"/>
      </rPr>
      <t xml:space="preserve"> включает в себя: </t>
    </r>
  </si>
  <si>
    <t xml:space="preserve">             балансировка + снятие и установка 4-х колес + протяжка динанометрическим ключом + проверка давления + упаковка колес.</t>
  </si>
  <si>
    <r>
      <t xml:space="preserve"> ***  - Комплекс  </t>
    </r>
    <r>
      <rPr>
        <b/>
        <sz val="10"/>
        <color indexed="8"/>
        <rFont val="Arial"/>
        <family val="2"/>
      </rPr>
      <t>«Балансировка»</t>
    </r>
    <r>
      <rPr>
        <sz val="10"/>
        <color indexed="8"/>
        <rFont val="Arial"/>
        <family val="0"/>
      </rPr>
      <t xml:space="preserve"> включает в себя: </t>
    </r>
  </si>
  <si>
    <t>Наличие датчика давления шин</t>
  </si>
  <si>
    <r>
      <rPr>
        <b/>
        <sz val="10"/>
        <color indexed="8"/>
        <rFont val="Arial"/>
        <family val="2"/>
      </rPr>
      <t>Д</t>
    </r>
    <r>
      <rPr>
        <b/>
        <sz val="9"/>
        <color indexed="8"/>
        <rFont val="Arial"/>
        <family val="2"/>
      </rPr>
      <t>ополнительная работа:</t>
    </r>
    <r>
      <rPr>
        <sz val="9"/>
        <color indexed="8"/>
        <rFont val="Arial"/>
        <family val="2"/>
      </rPr>
      <t xml:space="preserve"> в т.ч. поиск прокола, проверка диска на балансировочном станке,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оптимизация колеса</t>
    </r>
    <r>
      <rPr>
        <sz val="9"/>
        <color indexed="8"/>
        <rFont val="Arial"/>
        <family val="2"/>
      </rPr>
      <t>, снятие запасного колеса</t>
    </r>
  </si>
  <si>
    <t>Установка вентиля "крючок"</t>
  </si>
  <si>
    <t>Установка вентиля "удлинитель"</t>
  </si>
  <si>
    <t xml:space="preserve">       Членам ПАСК «Орбита-95»  и держателям дисконтных карт скидка 5 %  на все виды работ.</t>
  </si>
  <si>
    <r>
      <t xml:space="preserve">       При покупки шин и дисков в интернет-магазине " </t>
    </r>
    <r>
      <rPr>
        <b/>
        <i/>
        <sz val="10"/>
        <rFont val="Arial"/>
        <family val="2"/>
      </rPr>
      <t>www.folmagaut.ru</t>
    </r>
    <r>
      <rPr>
        <i/>
        <sz val="10"/>
        <rFont val="Arial"/>
        <family val="2"/>
      </rPr>
      <t xml:space="preserve"> " скидка на монтажные работы 10%</t>
    </r>
  </si>
  <si>
    <t>Очистка диска от грязи</t>
  </si>
  <si>
    <t>от 01.10.2018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</si>
</sst>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name val="Arial"/>
      <family val="0"/>
    </font>
    <font>
      <b/>
      <u val="single"/>
      <sz val="20"/>
      <color indexed="8"/>
      <name val="Arial"/>
      <family val="0"/>
    </font>
    <font>
      <b/>
      <i/>
      <sz val="2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0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top" wrapText="1"/>
    </xf>
    <xf numFmtId="0" fontId="5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view="pageBreakPreview" zoomScale="80" zoomScaleSheetLayoutView="80" zoomScalePageLayoutView="0" workbookViewId="0" topLeftCell="A88">
      <selection activeCell="L89" sqref="L89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13.57421875" style="0" customWidth="1"/>
    <col min="4" max="4" width="15.28125" style="0" customWidth="1"/>
    <col min="5" max="5" width="16.7109375" style="0" customWidth="1"/>
  </cols>
  <sheetData>
    <row r="1" spans="1:11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3:8" ht="26.25">
      <c r="C2" s="83"/>
      <c r="D2" s="83"/>
      <c r="E2" s="83"/>
      <c r="F2" s="83"/>
      <c r="G2" s="83"/>
      <c r="H2" s="83"/>
    </row>
    <row r="3" ht="12.75">
      <c r="A3" s="1"/>
    </row>
    <row r="4" spans="1:7" ht="12.75">
      <c r="A4" s="1" t="s">
        <v>97</v>
      </c>
      <c r="G4" s="1" t="s">
        <v>54</v>
      </c>
    </row>
    <row r="5" ht="13.5" thickBot="1"/>
    <row r="6" spans="1:12" ht="19.5" customHeight="1" thickBot="1">
      <c r="A6" s="68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ht="24.75" customHeight="1">
      <c r="A7" s="48" t="s">
        <v>2</v>
      </c>
      <c r="B7" s="49" t="s">
        <v>3</v>
      </c>
      <c r="C7" s="50" t="s">
        <v>4</v>
      </c>
      <c r="D7" s="50" t="s">
        <v>5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K7" s="50" t="s">
        <v>12</v>
      </c>
      <c r="L7" s="52" t="s">
        <v>75</v>
      </c>
    </row>
    <row r="8" spans="1:12" ht="24.75" customHeight="1">
      <c r="A8" s="6" t="s">
        <v>33</v>
      </c>
      <c r="B8" s="3" t="s">
        <v>13</v>
      </c>
      <c r="C8" s="46">
        <v>80</v>
      </c>
      <c r="D8" s="46">
        <v>90</v>
      </c>
      <c r="E8" s="46">
        <v>100</v>
      </c>
      <c r="F8" s="46">
        <v>120</v>
      </c>
      <c r="G8" s="46">
        <v>140</v>
      </c>
      <c r="H8" s="46">
        <v>160</v>
      </c>
      <c r="I8" s="46">
        <v>180</v>
      </c>
      <c r="J8" s="46">
        <v>200</v>
      </c>
      <c r="K8" s="46">
        <v>220</v>
      </c>
      <c r="L8" s="47">
        <v>250</v>
      </c>
    </row>
    <row r="9" spans="1:12" ht="24.75" customHeight="1">
      <c r="A9" s="34" t="s">
        <v>66</v>
      </c>
      <c r="B9" s="3" t="s">
        <v>13</v>
      </c>
      <c r="C9" s="10">
        <v>120</v>
      </c>
      <c r="D9" s="10">
        <v>140</v>
      </c>
      <c r="E9" s="10">
        <v>170</v>
      </c>
      <c r="F9" s="10">
        <v>190</v>
      </c>
      <c r="G9" s="10">
        <v>220</v>
      </c>
      <c r="H9" s="10">
        <v>250</v>
      </c>
      <c r="I9" s="10">
        <v>280</v>
      </c>
      <c r="J9" s="10">
        <v>310</v>
      </c>
      <c r="K9" s="10">
        <v>350</v>
      </c>
      <c r="L9" s="11">
        <v>380</v>
      </c>
    </row>
    <row r="10" spans="1:12" ht="24.75" customHeight="1">
      <c r="A10" s="34" t="s">
        <v>67</v>
      </c>
      <c r="B10" s="3" t="s">
        <v>13</v>
      </c>
      <c r="C10" s="28">
        <v>180</v>
      </c>
      <c r="D10" s="28">
        <v>200</v>
      </c>
      <c r="E10" s="28">
        <v>230</v>
      </c>
      <c r="F10" s="29">
        <v>250</v>
      </c>
      <c r="G10" s="10">
        <v>280</v>
      </c>
      <c r="H10" s="10">
        <v>320</v>
      </c>
      <c r="I10" s="10">
        <v>350</v>
      </c>
      <c r="J10" s="10">
        <v>380</v>
      </c>
      <c r="K10" s="10">
        <v>410</v>
      </c>
      <c r="L10" s="11">
        <v>440</v>
      </c>
    </row>
    <row r="11" spans="1:12" ht="24.75" customHeight="1">
      <c r="A11" s="6" t="s">
        <v>14</v>
      </c>
      <c r="B11" s="3" t="s">
        <v>13</v>
      </c>
      <c r="C11" s="25">
        <v>130</v>
      </c>
      <c r="D11" s="25">
        <v>150</v>
      </c>
      <c r="E11" s="10">
        <v>170</v>
      </c>
      <c r="F11" s="10">
        <v>200</v>
      </c>
      <c r="G11" s="10">
        <v>220</v>
      </c>
      <c r="H11" s="10">
        <v>240</v>
      </c>
      <c r="I11" s="10">
        <v>260</v>
      </c>
      <c r="J11" s="10">
        <v>280</v>
      </c>
      <c r="K11" s="10">
        <v>300</v>
      </c>
      <c r="L11" s="11">
        <v>330</v>
      </c>
    </row>
    <row r="12" spans="1:12" ht="2.25" customHeight="1">
      <c r="A12" s="12"/>
      <c r="B12" s="22"/>
      <c r="C12" s="22"/>
      <c r="D12" s="23"/>
      <c r="E12" s="23"/>
      <c r="F12" s="13"/>
      <c r="G12" s="13"/>
      <c r="H12" s="13"/>
      <c r="I12" s="13"/>
      <c r="J12" s="13"/>
      <c r="K12" s="13"/>
      <c r="L12" s="14"/>
    </row>
    <row r="13" spans="1:12" ht="24.75" customHeight="1">
      <c r="A13" s="34" t="s">
        <v>68</v>
      </c>
      <c r="B13" s="3" t="s">
        <v>64</v>
      </c>
      <c r="C13" s="26">
        <f>C8*4+130</f>
        <v>450</v>
      </c>
      <c r="D13" s="26">
        <f>D8*4+140</f>
        <v>500</v>
      </c>
      <c r="E13" s="26">
        <f>E8*4+150</f>
        <v>550</v>
      </c>
      <c r="F13" s="26">
        <f>F8*4+120</f>
        <v>600</v>
      </c>
      <c r="G13" s="26">
        <f>G8*4+140</f>
        <v>700</v>
      </c>
      <c r="H13" s="26">
        <f>H8*4+160</f>
        <v>800</v>
      </c>
      <c r="I13" s="26">
        <f>I8*4+180</f>
        <v>900</v>
      </c>
      <c r="J13" s="26">
        <f>J8*4+200</f>
        <v>1000</v>
      </c>
      <c r="K13" s="26">
        <f>K8*4+220</f>
        <v>1100</v>
      </c>
      <c r="L13" s="26">
        <f>L8*4+200</f>
        <v>1200</v>
      </c>
    </row>
    <row r="14" spans="1:12" ht="24.75" customHeight="1">
      <c r="A14" s="34" t="s">
        <v>69</v>
      </c>
      <c r="B14" s="3" t="s">
        <v>64</v>
      </c>
      <c r="C14" s="3">
        <f>C11*4+C8*4+160</f>
        <v>1000</v>
      </c>
      <c r="D14" s="3">
        <f>D11*4+D8*4+140</f>
        <v>1100</v>
      </c>
      <c r="E14" s="3">
        <f>E11*4+E8*4+120</f>
        <v>1200</v>
      </c>
      <c r="F14" s="3">
        <f>F11*4+F13</f>
        <v>1400</v>
      </c>
      <c r="G14" s="3">
        <f>G11*4+G13+20</f>
        <v>1600</v>
      </c>
      <c r="H14" s="3">
        <f>H11*4+H13+40</f>
        <v>1800</v>
      </c>
      <c r="I14" s="3">
        <f>I11*4+I13+60</f>
        <v>2000</v>
      </c>
      <c r="J14" s="3">
        <f>J11*4+J13+80</f>
        <v>2200</v>
      </c>
      <c r="K14" s="3">
        <f>K11*4+K13+100</f>
        <v>2400</v>
      </c>
      <c r="L14" s="7">
        <f>L11*4+L13+80</f>
        <v>2600</v>
      </c>
    </row>
    <row r="15" spans="1:12" ht="24.75" customHeight="1">
      <c r="A15" s="15" t="s">
        <v>15</v>
      </c>
      <c r="B15" s="4" t="s">
        <v>64</v>
      </c>
      <c r="C15" s="16">
        <v>1300</v>
      </c>
      <c r="D15" s="16">
        <v>1500</v>
      </c>
      <c r="E15" s="16">
        <v>1750</v>
      </c>
      <c r="F15" s="16">
        <v>2000</v>
      </c>
      <c r="G15" s="16">
        <v>2250</v>
      </c>
      <c r="H15" s="16">
        <v>2500</v>
      </c>
      <c r="I15" s="16">
        <v>2800</v>
      </c>
      <c r="J15" s="16">
        <v>3100</v>
      </c>
      <c r="K15" s="16">
        <v>3400</v>
      </c>
      <c r="L15" s="17">
        <v>3700</v>
      </c>
    </row>
    <row r="16" spans="1:12" ht="24.75" customHeight="1">
      <c r="A16" s="35" t="s">
        <v>16</v>
      </c>
      <c r="B16" s="36" t="s">
        <v>64</v>
      </c>
      <c r="C16" s="37">
        <v>1500</v>
      </c>
      <c r="D16" s="37">
        <v>1750</v>
      </c>
      <c r="E16" s="38">
        <v>2000</v>
      </c>
      <c r="F16" s="39">
        <v>2250</v>
      </c>
      <c r="G16" s="36">
        <v>2500</v>
      </c>
      <c r="H16" s="36">
        <v>2800</v>
      </c>
      <c r="I16" s="36">
        <v>3100</v>
      </c>
      <c r="J16" s="36">
        <v>3400</v>
      </c>
      <c r="K16" s="36">
        <v>3700</v>
      </c>
      <c r="L16" s="40">
        <v>4000</v>
      </c>
    </row>
    <row r="17" spans="1:12" ht="2.25" customHeight="1">
      <c r="A17" s="12"/>
      <c r="B17" s="22"/>
      <c r="C17" s="22"/>
      <c r="D17" s="23"/>
      <c r="E17" s="23"/>
      <c r="F17" s="13"/>
      <c r="G17" s="13"/>
      <c r="H17" s="13"/>
      <c r="I17" s="13"/>
      <c r="J17" s="13"/>
      <c r="K17" s="13"/>
      <c r="L17" s="14"/>
    </row>
    <row r="18" spans="1:12" ht="24.75" customHeight="1" thickBot="1">
      <c r="A18" s="42" t="s">
        <v>65</v>
      </c>
      <c r="B18" s="8" t="s">
        <v>17</v>
      </c>
      <c r="C18" s="62">
        <v>1000</v>
      </c>
      <c r="D18" s="63"/>
      <c r="E18" s="8">
        <v>1200</v>
      </c>
      <c r="F18" s="8">
        <v>1400</v>
      </c>
      <c r="G18" s="8">
        <v>1600</v>
      </c>
      <c r="H18" s="8">
        <v>1800</v>
      </c>
      <c r="I18" s="8">
        <v>2000</v>
      </c>
      <c r="J18" s="8">
        <v>2200</v>
      </c>
      <c r="K18" s="8">
        <v>2400</v>
      </c>
      <c r="L18" s="20">
        <v>2600</v>
      </c>
    </row>
    <row r="19" spans="1:11" ht="24.75" customHeight="1">
      <c r="A19" s="21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4.75" customHeight="1" thickBot="1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ht="18" customHeight="1" thickBot="1">
      <c r="A21" s="68" t="s">
        <v>34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70"/>
    </row>
    <row r="22" spans="1:12" ht="24.75" customHeight="1">
      <c r="A22" s="48" t="s">
        <v>2</v>
      </c>
      <c r="B22" s="49" t="s">
        <v>3</v>
      </c>
      <c r="C22" s="64" t="s">
        <v>48</v>
      </c>
      <c r="D22" s="65"/>
      <c r="E22" s="50" t="s">
        <v>6</v>
      </c>
      <c r="F22" s="50" t="s">
        <v>7</v>
      </c>
      <c r="G22" s="50" t="s">
        <v>8</v>
      </c>
      <c r="H22" s="50" t="s">
        <v>9</v>
      </c>
      <c r="I22" s="50" t="s">
        <v>10</v>
      </c>
      <c r="J22" s="50" t="s">
        <v>11</v>
      </c>
      <c r="K22" s="50" t="s">
        <v>12</v>
      </c>
      <c r="L22" s="51" t="s">
        <v>75</v>
      </c>
    </row>
    <row r="23" spans="1:12" ht="24.75" customHeight="1">
      <c r="A23" s="34" t="s">
        <v>33</v>
      </c>
      <c r="B23" s="3" t="s">
        <v>13</v>
      </c>
      <c r="C23" s="66">
        <v>130</v>
      </c>
      <c r="D23" s="67"/>
      <c r="E23" s="46">
        <v>150</v>
      </c>
      <c r="F23" s="46">
        <v>180</v>
      </c>
      <c r="G23" s="46">
        <v>200</v>
      </c>
      <c r="H23" s="46">
        <v>230</v>
      </c>
      <c r="I23" s="46">
        <v>250</v>
      </c>
      <c r="J23" s="46">
        <v>280</v>
      </c>
      <c r="K23" s="46">
        <v>300</v>
      </c>
      <c r="L23" s="47">
        <v>330</v>
      </c>
    </row>
    <row r="24" spans="1:12" ht="24.75" customHeight="1">
      <c r="A24" s="34" t="s">
        <v>66</v>
      </c>
      <c r="B24" s="3" t="s">
        <v>13</v>
      </c>
      <c r="C24" s="77">
        <v>160</v>
      </c>
      <c r="D24" s="78"/>
      <c r="E24" s="10">
        <v>190</v>
      </c>
      <c r="F24" s="10">
        <v>220</v>
      </c>
      <c r="G24" s="10">
        <v>260</v>
      </c>
      <c r="H24" s="10">
        <v>300</v>
      </c>
      <c r="I24" s="10">
        <v>330</v>
      </c>
      <c r="J24" s="10">
        <v>360</v>
      </c>
      <c r="K24" s="10">
        <v>390</v>
      </c>
      <c r="L24" s="11">
        <v>420</v>
      </c>
    </row>
    <row r="25" spans="1:12" ht="24.75" customHeight="1">
      <c r="A25" s="34" t="s">
        <v>67</v>
      </c>
      <c r="B25" s="3" t="s">
        <v>13</v>
      </c>
      <c r="C25" s="79">
        <v>220</v>
      </c>
      <c r="D25" s="80"/>
      <c r="E25" s="28">
        <v>260</v>
      </c>
      <c r="F25" s="29">
        <v>310</v>
      </c>
      <c r="G25" s="10">
        <v>360</v>
      </c>
      <c r="H25" s="10">
        <v>400</v>
      </c>
      <c r="I25" s="10">
        <v>430</v>
      </c>
      <c r="J25" s="10">
        <v>470</v>
      </c>
      <c r="K25" s="10">
        <v>510</v>
      </c>
      <c r="L25" s="11">
        <v>550</v>
      </c>
    </row>
    <row r="26" spans="1:12" ht="24.75" customHeight="1">
      <c r="A26" s="6" t="s">
        <v>14</v>
      </c>
      <c r="B26" s="3" t="s">
        <v>13</v>
      </c>
      <c r="C26" s="81">
        <v>150</v>
      </c>
      <c r="D26" s="82"/>
      <c r="E26" s="10">
        <v>170</v>
      </c>
      <c r="F26" s="10">
        <v>200</v>
      </c>
      <c r="G26" s="10">
        <v>220</v>
      </c>
      <c r="H26" s="10">
        <v>240</v>
      </c>
      <c r="I26" s="10">
        <v>260</v>
      </c>
      <c r="J26" s="10">
        <v>280</v>
      </c>
      <c r="K26" s="10">
        <v>300</v>
      </c>
      <c r="L26" s="11">
        <v>330</v>
      </c>
    </row>
    <row r="27" spans="1:14" ht="2.25" customHeight="1">
      <c r="A27" s="12"/>
      <c r="B27" s="22"/>
      <c r="C27" s="24"/>
      <c r="D27" s="23"/>
      <c r="E27" s="23"/>
      <c r="F27" s="13"/>
      <c r="G27" s="13"/>
      <c r="H27" s="13"/>
      <c r="I27" s="13"/>
      <c r="J27" s="13"/>
      <c r="K27" s="13"/>
      <c r="L27" s="14"/>
      <c r="N27" s="27"/>
    </row>
    <row r="28" spans="1:12" ht="24.75" customHeight="1">
      <c r="A28" s="41" t="s">
        <v>68</v>
      </c>
      <c r="B28" s="3" t="s">
        <v>64</v>
      </c>
      <c r="C28" s="71">
        <f>C23*4+130</f>
        <v>650</v>
      </c>
      <c r="D28" s="72"/>
      <c r="E28" s="3">
        <f>E23*4+150</f>
        <v>750</v>
      </c>
      <c r="F28" s="3">
        <f>F23*4+130</f>
        <v>850</v>
      </c>
      <c r="G28" s="3">
        <f>G23*4+150</f>
        <v>950</v>
      </c>
      <c r="H28" s="3">
        <f>H23*4+180</f>
        <v>1100</v>
      </c>
      <c r="I28" s="3">
        <f>I23*4+200</f>
        <v>1200</v>
      </c>
      <c r="J28" s="3">
        <f>J23*4+180</f>
        <v>1300</v>
      </c>
      <c r="K28" s="3">
        <f>K23*4+200</f>
        <v>1400</v>
      </c>
      <c r="L28" s="3">
        <f>L23*4+180</f>
        <v>1500</v>
      </c>
    </row>
    <row r="29" spans="1:12" ht="24.75" customHeight="1">
      <c r="A29" s="41" t="s">
        <v>70</v>
      </c>
      <c r="B29" s="3" t="s">
        <v>64</v>
      </c>
      <c r="C29" s="71">
        <f>C26*4+C23*4+130</f>
        <v>1250</v>
      </c>
      <c r="D29" s="72"/>
      <c r="E29" s="3">
        <f>E26*4+E23*4+170</f>
        <v>1450</v>
      </c>
      <c r="F29" s="3">
        <f>F26*4+F23*4+80</f>
        <v>1600</v>
      </c>
      <c r="G29" s="3">
        <f>G26*4+G23*4+120</f>
        <v>1800</v>
      </c>
      <c r="H29" s="3">
        <f>H26*4+H23*4+120</f>
        <v>2000</v>
      </c>
      <c r="I29" s="3">
        <f>I26*4+I23*4+160</f>
        <v>2200</v>
      </c>
      <c r="J29" s="3">
        <f>J26*4+J23*4+160</f>
        <v>2400</v>
      </c>
      <c r="K29" s="3">
        <f>K26*4+K23*4+200</f>
        <v>2600</v>
      </c>
      <c r="L29" s="3">
        <f>L26*4+L23*4+160</f>
        <v>2800</v>
      </c>
    </row>
    <row r="30" spans="1:12" ht="24.75" customHeight="1">
      <c r="A30" s="30" t="s">
        <v>15</v>
      </c>
      <c r="B30" s="4" t="s">
        <v>64</v>
      </c>
      <c r="C30" s="73">
        <v>1750</v>
      </c>
      <c r="D30" s="74"/>
      <c r="E30" s="16">
        <v>2000</v>
      </c>
      <c r="F30" s="16">
        <v>2300</v>
      </c>
      <c r="G30" s="16">
        <v>2600</v>
      </c>
      <c r="H30" s="16">
        <v>3000</v>
      </c>
      <c r="I30" s="16">
        <v>3300</v>
      </c>
      <c r="J30" s="16">
        <v>3600</v>
      </c>
      <c r="K30" s="16">
        <v>3900</v>
      </c>
      <c r="L30" s="17">
        <v>4200</v>
      </c>
    </row>
    <row r="31" spans="1:12" ht="24.75" customHeight="1">
      <c r="A31" s="35" t="s">
        <v>16</v>
      </c>
      <c r="B31" s="36" t="s">
        <v>64</v>
      </c>
      <c r="C31" s="75">
        <v>2000</v>
      </c>
      <c r="D31" s="76"/>
      <c r="E31" s="38">
        <v>2300</v>
      </c>
      <c r="F31" s="39">
        <v>2600</v>
      </c>
      <c r="G31" s="36">
        <v>3000</v>
      </c>
      <c r="H31" s="36">
        <v>3300</v>
      </c>
      <c r="I31" s="36">
        <v>3600</v>
      </c>
      <c r="J31" s="36">
        <v>3900</v>
      </c>
      <c r="K31" s="36">
        <v>4200</v>
      </c>
      <c r="L31" s="40">
        <v>4500</v>
      </c>
    </row>
    <row r="32" spans="1:12" ht="2.25" customHeight="1">
      <c r="A32" s="12"/>
      <c r="B32" s="22"/>
      <c r="C32" s="24"/>
      <c r="D32" s="23"/>
      <c r="E32" s="23"/>
      <c r="F32" s="13"/>
      <c r="G32" s="13"/>
      <c r="H32" s="13"/>
      <c r="I32" s="13"/>
      <c r="J32" s="13"/>
      <c r="K32" s="13"/>
      <c r="L32" s="14"/>
    </row>
    <row r="33" spans="1:12" ht="24.75" customHeight="1" thickBot="1">
      <c r="A33" s="43" t="s">
        <v>65</v>
      </c>
      <c r="B33" s="8" t="s">
        <v>17</v>
      </c>
      <c r="C33" s="62">
        <v>1000</v>
      </c>
      <c r="D33" s="63"/>
      <c r="E33" s="8">
        <v>1200</v>
      </c>
      <c r="F33" s="8">
        <v>1400</v>
      </c>
      <c r="G33" s="8">
        <v>1600</v>
      </c>
      <c r="H33" s="8">
        <v>1800</v>
      </c>
      <c r="I33" s="8">
        <v>2000</v>
      </c>
      <c r="J33" s="8">
        <v>2200</v>
      </c>
      <c r="K33" s="8">
        <v>2400</v>
      </c>
      <c r="L33" s="20">
        <v>2600</v>
      </c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45" t="s">
        <v>71</v>
      </c>
      <c r="I36" s="2"/>
      <c r="J36" s="2"/>
      <c r="K36" s="2"/>
    </row>
    <row r="38" spans="1:11" ht="12.75">
      <c r="A38" s="31" t="s">
        <v>87</v>
      </c>
      <c r="I38" s="2"/>
      <c r="J38" s="2"/>
      <c r="K38" s="2"/>
    </row>
    <row r="39" spans="1:11" ht="12.75">
      <c r="A39" s="44" t="s">
        <v>86</v>
      </c>
      <c r="I39" s="2"/>
      <c r="J39" s="2"/>
      <c r="K39" s="2"/>
    </row>
    <row r="40" spans="9:11" ht="12.75">
      <c r="I40" s="2"/>
      <c r="J40" s="2"/>
      <c r="K40" s="2"/>
    </row>
    <row r="41" spans="1:11" ht="12.75">
      <c r="A41" s="31" t="s">
        <v>89</v>
      </c>
      <c r="I41" s="2"/>
      <c r="J41" s="2"/>
      <c r="K41" s="2"/>
    </row>
    <row r="42" spans="1:11" ht="12.75">
      <c r="A42" s="44" t="s">
        <v>88</v>
      </c>
      <c r="D42" s="44"/>
      <c r="E42" s="44"/>
      <c r="G42" s="2"/>
      <c r="H42" s="2"/>
      <c r="I42" s="2"/>
      <c r="J42" s="2"/>
      <c r="K42" s="2"/>
    </row>
    <row r="43" spans="1:4" ht="12.75">
      <c r="A43" s="2"/>
      <c r="B43" s="2"/>
      <c r="C43" s="2"/>
      <c r="D43" s="2"/>
    </row>
    <row r="44" spans="1:8" ht="12.75">
      <c r="A44" s="31" t="s">
        <v>73</v>
      </c>
      <c r="B44" s="2"/>
      <c r="C44" s="2"/>
      <c r="D44" s="2"/>
      <c r="E44" s="2"/>
      <c r="F44" s="2"/>
      <c r="G44" s="2"/>
      <c r="H44" s="2"/>
    </row>
    <row r="45" spans="1:8" ht="12.75">
      <c r="A45" s="31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32" t="s">
        <v>72</v>
      </c>
      <c r="B47" s="2"/>
      <c r="C47" s="2"/>
      <c r="D47" s="2"/>
      <c r="E47" s="2"/>
      <c r="F47" s="2"/>
      <c r="G47" s="2"/>
      <c r="H47" s="2"/>
    </row>
    <row r="51" ht="12.75">
      <c r="A51" s="33" t="s">
        <v>94</v>
      </c>
    </row>
    <row r="53" ht="12.75">
      <c r="A53" s="44" t="s">
        <v>95</v>
      </c>
    </row>
    <row r="54" ht="13.5" thickBot="1"/>
    <row r="55" spans="1:11" ht="18.75">
      <c r="A55" s="86" t="s">
        <v>63</v>
      </c>
      <c r="B55" s="87"/>
      <c r="C55" s="87"/>
      <c r="D55" s="87"/>
      <c r="E55" s="87"/>
      <c r="F55" s="87"/>
      <c r="G55" s="87"/>
      <c r="H55" s="87"/>
      <c r="I55" s="87"/>
      <c r="J55" s="87"/>
      <c r="K55" s="88"/>
    </row>
    <row r="56" spans="1:11" ht="12.75">
      <c r="A56" s="89" t="s">
        <v>57</v>
      </c>
      <c r="B56" s="90"/>
      <c r="C56" s="3" t="s">
        <v>26</v>
      </c>
      <c r="D56" s="91">
        <v>15</v>
      </c>
      <c r="E56" s="91"/>
      <c r="F56" s="91"/>
      <c r="G56" s="91" t="s">
        <v>25</v>
      </c>
      <c r="H56" s="91"/>
      <c r="I56" s="91">
        <v>50</v>
      </c>
      <c r="J56" s="91"/>
      <c r="K56" s="92"/>
    </row>
    <row r="57" spans="1:11" ht="12.75">
      <c r="A57" s="96" t="s">
        <v>85</v>
      </c>
      <c r="B57" s="97"/>
      <c r="C57" s="3" t="s">
        <v>26</v>
      </c>
      <c r="D57" s="133">
        <v>25</v>
      </c>
      <c r="E57" s="134"/>
      <c r="F57" s="135"/>
      <c r="G57" s="71" t="s">
        <v>25</v>
      </c>
      <c r="H57" s="72"/>
      <c r="I57" s="71">
        <f aca="true" t="shared" si="0" ref="I57:I67">D57*4</f>
        <v>100</v>
      </c>
      <c r="J57" s="94"/>
      <c r="K57" s="95"/>
    </row>
    <row r="58" spans="1:11" ht="12.75">
      <c r="A58" s="89" t="s">
        <v>22</v>
      </c>
      <c r="B58" s="90"/>
      <c r="C58" s="3" t="s">
        <v>26</v>
      </c>
      <c r="D58" s="93">
        <v>25</v>
      </c>
      <c r="E58" s="93"/>
      <c r="F58" s="93"/>
      <c r="G58" s="91" t="s">
        <v>25</v>
      </c>
      <c r="H58" s="91"/>
      <c r="I58" s="91">
        <f t="shared" si="0"/>
        <v>100</v>
      </c>
      <c r="J58" s="91"/>
      <c r="K58" s="92"/>
    </row>
    <row r="59" spans="1:11" ht="12.75">
      <c r="A59" s="89" t="s">
        <v>21</v>
      </c>
      <c r="B59" s="90"/>
      <c r="C59" s="3" t="s">
        <v>26</v>
      </c>
      <c r="D59" s="93">
        <v>25</v>
      </c>
      <c r="E59" s="91"/>
      <c r="F59" s="91"/>
      <c r="G59" s="91" t="s">
        <v>25</v>
      </c>
      <c r="H59" s="91"/>
      <c r="I59" s="91">
        <f t="shared" si="0"/>
        <v>100</v>
      </c>
      <c r="J59" s="91"/>
      <c r="K59" s="92"/>
    </row>
    <row r="60" spans="1:11" ht="12.75">
      <c r="A60" s="136" t="s">
        <v>96</v>
      </c>
      <c r="B60" s="137"/>
      <c r="C60" s="3" t="s">
        <v>26</v>
      </c>
      <c r="D60" s="133">
        <v>25</v>
      </c>
      <c r="E60" s="134"/>
      <c r="F60" s="135"/>
      <c r="G60" s="71" t="s">
        <v>25</v>
      </c>
      <c r="H60" s="72"/>
      <c r="I60" s="71">
        <f t="shared" si="0"/>
        <v>100</v>
      </c>
      <c r="J60" s="94"/>
      <c r="K60" s="95"/>
    </row>
    <row r="61" spans="1:11" ht="12.75">
      <c r="A61" s="136" t="s">
        <v>20</v>
      </c>
      <c r="B61" s="97"/>
      <c r="C61" s="3" t="s">
        <v>26</v>
      </c>
      <c r="D61" s="93">
        <v>50</v>
      </c>
      <c r="E61" s="93"/>
      <c r="F61" s="93"/>
      <c r="G61" s="91" t="s">
        <v>25</v>
      </c>
      <c r="H61" s="91"/>
      <c r="I61" s="91">
        <f t="shared" si="0"/>
        <v>200</v>
      </c>
      <c r="J61" s="91"/>
      <c r="K61" s="92"/>
    </row>
    <row r="62" spans="1:11" ht="12.75">
      <c r="A62" s="89" t="s">
        <v>36</v>
      </c>
      <c r="B62" s="90"/>
      <c r="C62" s="3" t="s">
        <v>26</v>
      </c>
      <c r="D62" s="93">
        <v>50</v>
      </c>
      <c r="E62" s="93"/>
      <c r="F62" s="93"/>
      <c r="G62" s="91" t="s">
        <v>25</v>
      </c>
      <c r="H62" s="91"/>
      <c r="I62" s="91">
        <f t="shared" si="0"/>
        <v>200</v>
      </c>
      <c r="J62" s="91"/>
      <c r="K62" s="92"/>
    </row>
    <row r="63" spans="1:11" ht="12.75">
      <c r="A63" s="89" t="s">
        <v>28</v>
      </c>
      <c r="B63" s="90"/>
      <c r="C63" s="3" t="s">
        <v>26</v>
      </c>
      <c r="D63" s="93">
        <v>50</v>
      </c>
      <c r="E63" s="93"/>
      <c r="F63" s="93"/>
      <c r="G63" s="91" t="s">
        <v>25</v>
      </c>
      <c r="H63" s="91"/>
      <c r="I63" s="91">
        <f t="shared" si="0"/>
        <v>200</v>
      </c>
      <c r="J63" s="91"/>
      <c r="K63" s="92"/>
    </row>
    <row r="64" spans="1:11" ht="12.75">
      <c r="A64" s="89" t="s">
        <v>27</v>
      </c>
      <c r="B64" s="90"/>
      <c r="C64" s="3" t="s">
        <v>26</v>
      </c>
      <c r="D64" s="93">
        <v>70</v>
      </c>
      <c r="E64" s="93"/>
      <c r="F64" s="93"/>
      <c r="G64" s="91" t="s">
        <v>25</v>
      </c>
      <c r="H64" s="91"/>
      <c r="I64" s="91">
        <f t="shared" si="0"/>
        <v>280</v>
      </c>
      <c r="J64" s="91"/>
      <c r="K64" s="92"/>
    </row>
    <row r="65" spans="1:11" ht="12.75">
      <c r="A65" s="89" t="s">
        <v>90</v>
      </c>
      <c r="B65" s="90"/>
      <c r="C65" s="3" t="s">
        <v>26</v>
      </c>
      <c r="D65" s="93">
        <v>100</v>
      </c>
      <c r="E65" s="93"/>
      <c r="F65" s="93"/>
      <c r="G65" s="91" t="s">
        <v>25</v>
      </c>
      <c r="H65" s="91"/>
      <c r="I65" s="91">
        <f t="shared" si="0"/>
        <v>400</v>
      </c>
      <c r="J65" s="91"/>
      <c r="K65" s="92"/>
    </row>
    <row r="66" spans="1:11" ht="12.75">
      <c r="A66" s="89" t="s">
        <v>29</v>
      </c>
      <c r="B66" s="90"/>
      <c r="C66" s="3" t="s">
        <v>26</v>
      </c>
      <c r="D66" s="93">
        <v>100</v>
      </c>
      <c r="E66" s="93"/>
      <c r="F66" s="93"/>
      <c r="G66" s="91" t="s">
        <v>25</v>
      </c>
      <c r="H66" s="91"/>
      <c r="I66" s="91">
        <f t="shared" si="0"/>
        <v>400</v>
      </c>
      <c r="J66" s="91"/>
      <c r="K66" s="92"/>
    </row>
    <row r="67" spans="1:11" ht="12.75">
      <c r="A67" s="96" t="s">
        <v>50</v>
      </c>
      <c r="B67" s="97"/>
      <c r="C67" s="3" t="s">
        <v>26</v>
      </c>
      <c r="D67" s="93">
        <v>100</v>
      </c>
      <c r="E67" s="93"/>
      <c r="F67" s="93"/>
      <c r="G67" s="91" t="s">
        <v>25</v>
      </c>
      <c r="H67" s="91"/>
      <c r="I67" s="91">
        <f t="shared" si="0"/>
        <v>400</v>
      </c>
      <c r="J67" s="91"/>
      <c r="K67" s="92"/>
    </row>
    <row r="68" spans="1:11" ht="12.75">
      <c r="A68" s="96" t="s">
        <v>61</v>
      </c>
      <c r="B68" s="97"/>
      <c r="C68" s="3" t="s">
        <v>62</v>
      </c>
      <c r="D68" s="98" t="s">
        <v>76</v>
      </c>
      <c r="E68" s="91"/>
      <c r="F68" s="91"/>
      <c r="G68" s="91"/>
      <c r="H68" s="91"/>
      <c r="I68" s="91"/>
      <c r="J68" s="91"/>
      <c r="K68" s="92"/>
    </row>
    <row r="69" spans="1:11" ht="12.75">
      <c r="A69" s="89" t="s">
        <v>49</v>
      </c>
      <c r="B69" s="90"/>
      <c r="C69" s="3" t="s">
        <v>17</v>
      </c>
      <c r="D69" s="93">
        <v>100</v>
      </c>
      <c r="E69" s="91"/>
      <c r="F69" s="91"/>
      <c r="G69" s="91"/>
      <c r="H69" s="91"/>
      <c r="I69" s="91"/>
      <c r="J69" s="91"/>
      <c r="K69" s="92"/>
    </row>
    <row r="70" spans="1:11" ht="12.75">
      <c r="A70" s="89" t="s">
        <v>31</v>
      </c>
      <c r="B70" s="90"/>
      <c r="C70" s="3" t="s">
        <v>17</v>
      </c>
      <c r="D70" s="93">
        <v>150</v>
      </c>
      <c r="E70" s="91"/>
      <c r="F70" s="91"/>
      <c r="G70" s="91"/>
      <c r="H70" s="91"/>
      <c r="I70" s="91"/>
      <c r="J70" s="91"/>
      <c r="K70" s="92"/>
    </row>
    <row r="71" spans="1:11" ht="12.75">
      <c r="A71" s="89" t="s">
        <v>35</v>
      </c>
      <c r="B71" s="90"/>
      <c r="C71" s="3" t="s">
        <v>17</v>
      </c>
      <c r="D71" s="91">
        <v>300</v>
      </c>
      <c r="E71" s="91"/>
      <c r="F71" s="91"/>
      <c r="G71" s="91"/>
      <c r="H71" s="91"/>
      <c r="I71" s="91"/>
      <c r="J71" s="91"/>
      <c r="K71" s="92"/>
    </row>
    <row r="72" spans="1:11" ht="12.75">
      <c r="A72" s="89" t="s">
        <v>30</v>
      </c>
      <c r="B72" s="90"/>
      <c r="C72" s="3" t="s">
        <v>17</v>
      </c>
      <c r="D72" s="98" t="s">
        <v>60</v>
      </c>
      <c r="E72" s="91"/>
      <c r="F72" s="91"/>
      <c r="G72" s="91"/>
      <c r="H72" s="91"/>
      <c r="I72" s="91"/>
      <c r="J72" s="91"/>
      <c r="K72" s="92"/>
    </row>
    <row r="73" spans="1:11" ht="12.75">
      <c r="A73" s="99" t="s">
        <v>93</v>
      </c>
      <c r="B73" s="90"/>
      <c r="C73" s="3" t="s">
        <v>62</v>
      </c>
      <c r="D73" s="100">
        <v>150</v>
      </c>
      <c r="E73" s="100"/>
      <c r="F73" s="100"/>
      <c r="G73" s="100"/>
      <c r="H73" s="100"/>
      <c r="I73" s="100"/>
      <c r="J73" s="100"/>
      <c r="K73" s="101"/>
    </row>
    <row r="74" spans="1:11" ht="12.75">
      <c r="A74" s="99" t="s">
        <v>92</v>
      </c>
      <c r="B74" s="90"/>
      <c r="C74" s="60" t="s">
        <v>62</v>
      </c>
      <c r="D74" s="100">
        <v>250</v>
      </c>
      <c r="E74" s="100"/>
      <c r="F74" s="100"/>
      <c r="G74" s="100"/>
      <c r="H74" s="100"/>
      <c r="I74" s="100"/>
      <c r="J74" s="100"/>
      <c r="K74" s="101"/>
    </row>
    <row r="75" spans="1:11" ht="12.75">
      <c r="A75" s="96" t="s">
        <v>46</v>
      </c>
      <c r="B75" s="97"/>
      <c r="C75" s="3" t="s">
        <v>43</v>
      </c>
      <c r="D75" s="71" t="s">
        <v>44</v>
      </c>
      <c r="E75" s="94"/>
      <c r="F75" s="94"/>
      <c r="G75" s="94"/>
      <c r="H75" s="94"/>
      <c r="I75" s="94"/>
      <c r="J75" s="94"/>
      <c r="K75" s="95"/>
    </row>
    <row r="76" spans="1:11" ht="12.75">
      <c r="A76" s="96" t="s">
        <v>47</v>
      </c>
      <c r="B76" s="97"/>
      <c r="C76" s="3" t="s">
        <v>43</v>
      </c>
      <c r="D76" s="71">
        <v>500</v>
      </c>
      <c r="E76" s="94"/>
      <c r="F76" s="94"/>
      <c r="G76" s="94"/>
      <c r="H76" s="94"/>
      <c r="I76" s="94"/>
      <c r="J76" s="94"/>
      <c r="K76" s="95"/>
    </row>
    <row r="77" spans="1:11" ht="12.75">
      <c r="A77" s="96" t="s">
        <v>55</v>
      </c>
      <c r="B77" s="97"/>
      <c r="C77" s="3" t="s">
        <v>56</v>
      </c>
      <c r="D77" s="71">
        <v>600</v>
      </c>
      <c r="E77" s="94"/>
      <c r="F77" s="94"/>
      <c r="G77" s="94"/>
      <c r="H77" s="94"/>
      <c r="I77" s="94"/>
      <c r="J77" s="94"/>
      <c r="K77" s="95"/>
    </row>
    <row r="78" spans="1:11" ht="12.75">
      <c r="A78" s="96" t="s">
        <v>74</v>
      </c>
      <c r="B78" s="97"/>
      <c r="C78" s="3" t="s">
        <v>62</v>
      </c>
      <c r="D78" s="71">
        <v>1000</v>
      </c>
      <c r="E78" s="94"/>
      <c r="F78" s="94"/>
      <c r="G78" s="94"/>
      <c r="H78" s="94"/>
      <c r="I78" s="94"/>
      <c r="J78" s="94"/>
      <c r="K78" s="95"/>
    </row>
    <row r="79" spans="1:11" ht="12.75">
      <c r="A79" s="102" t="s">
        <v>37</v>
      </c>
      <c r="B79" s="103"/>
      <c r="C79" s="3" t="s">
        <v>42</v>
      </c>
      <c r="D79" s="104">
        <v>200</v>
      </c>
      <c r="E79" s="104"/>
      <c r="F79" s="104"/>
      <c r="G79" s="104"/>
      <c r="H79" s="104"/>
      <c r="I79" s="104"/>
      <c r="J79" s="104"/>
      <c r="K79" s="105"/>
    </row>
    <row r="80" spans="1:11" ht="12.75">
      <c r="A80" s="106" t="s">
        <v>45</v>
      </c>
      <c r="B80" s="107"/>
      <c r="C80" s="3" t="s">
        <v>41</v>
      </c>
      <c r="D80" s="104">
        <v>200</v>
      </c>
      <c r="E80" s="104"/>
      <c r="F80" s="104"/>
      <c r="G80" s="104"/>
      <c r="H80" s="104"/>
      <c r="I80" s="104"/>
      <c r="J80" s="104"/>
      <c r="K80" s="105"/>
    </row>
    <row r="81" spans="1:11" ht="12.75">
      <c r="A81" s="89" t="s">
        <v>40</v>
      </c>
      <c r="B81" s="90"/>
      <c r="C81" s="3" t="s">
        <v>32</v>
      </c>
      <c r="D81" s="93">
        <v>1000</v>
      </c>
      <c r="E81" s="93"/>
      <c r="F81" s="93"/>
      <c r="G81" s="93"/>
      <c r="H81" s="93"/>
      <c r="I81" s="93"/>
      <c r="J81" s="93"/>
      <c r="K81" s="108"/>
    </row>
    <row r="82" spans="1:11" ht="12.75">
      <c r="A82" s="89" t="s">
        <v>39</v>
      </c>
      <c r="B82" s="90"/>
      <c r="C82" s="3" t="s">
        <v>32</v>
      </c>
      <c r="D82" s="93">
        <v>1200</v>
      </c>
      <c r="E82" s="93"/>
      <c r="F82" s="93"/>
      <c r="G82" s="93"/>
      <c r="H82" s="93"/>
      <c r="I82" s="93"/>
      <c r="J82" s="93"/>
      <c r="K82" s="108"/>
    </row>
    <row r="83" spans="1:11" ht="12.75">
      <c r="A83" s="89" t="s">
        <v>38</v>
      </c>
      <c r="B83" s="90"/>
      <c r="C83" s="3" t="s">
        <v>23</v>
      </c>
      <c r="D83" s="93">
        <v>50</v>
      </c>
      <c r="E83" s="91"/>
      <c r="F83" s="91"/>
      <c r="G83" s="91"/>
      <c r="H83" s="91"/>
      <c r="I83" s="91"/>
      <c r="J83" s="91"/>
      <c r="K83" s="92"/>
    </row>
    <row r="84" spans="1:11" ht="13.5" thickBot="1">
      <c r="A84" s="109" t="s">
        <v>18</v>
      </c>
      <c r="B84" s="110"/>
      <c r="C84" s="8" t="s">
        <v>24</v>
      </c>
      <c r="D84" s="111">
        <v>100</v>
      </c>
      <c r="E84" s="111"/>
      <c r="F84" s="111"/>
      <c r="G84" s="111"/>
      <c r="H84" s="111"/>
      <c r="I84" s="111"/>
      <c r="J84" s="111"/>
      <c r="K84" s="112"/>
    </row>
    <row r="85" spans="1:11" ht="12.75">
      <c r="A85" s="113" t="s">
        <v>91</v>
      </c>
      <c r="B85" s="114"/>
      <c r="C85" s="115"/>
      <c r="D85" s="119">
        <v>100</v>
      </c>
      <c r="E85" s="120"/>
      <c r="F85" s="120"/>
      <c r="G85" s="120"/>
      <c r="H85" s="120"/>
      <c r="I85" s="120"/>
      <c r="J85" s="120"/>
      <c r="K85" s="121"/>
    </row>
    <row r="86" spans="1:11" ht="13.5" thickBot="1">
      <c r="A86" s="116"/>
      <c r="B86" s="117"/>
      <c r="C86" s="118"/>
      <c r="D86" s="122"/>
      <c r="E86" s="123"/>
      <c r="F86" s="123"/>
      <c r="G86" s="123"/>
      <c r="H86" s="123"/>
      <c r="I86" s="123"/>
      <c r="J86" s="123"/>
      <c r="K86" s="124"/>
    </row>
    <row r="88" ht="12.75">
      <c r="A88" s="1" t="s">
        <v>59</v>
      </c>
    </row>
    <row r="89" ht="12.75">
      <c r="A89" s="1"/>
    </row>
    <row r="90" ht="12.75">
      <c r="A90" s="1" t="s">
        <v>58</v>
      </c>
    </row>
    <row r="91" ht="13.5" thickBot="1"/>
    <row r="92" spans="1:11" ht="18.75">
      <c r="A92" s="86" t="s">
        <v>20</v>
      </c>
      <c r="B92" s="87"/>
      <c r="C92" s="87"/>
      <c r="D92" s="87"/>
      <c r="E92" s="87"/>
      <c r="F92" s="87"/>
      <c r="G92" s="87"/>
      <c r="H92" s="87"/>
      <c r="I92" s="87"/>
      <c r="J92" s="87"/>
      <c r="K92" s="88"/>
    </row>
    <row r="93" spans="1:11" ht="12.75">
      <c r="A93" s="125" t="s">
        <v>51</v>
      </c>
      <c r="B93" s="126"/>
      <c r="C93" s="3" t="s">
        <v>19</v>
      </c>
      <c r="D93" s="91">
        <v>100</v>
      </c>
      <c r="E93" s="91"/>
      <c r="F93" s="91"/>
      <c r="G93" s="91" t="s">
        <v>24</v>
      </c>
      <c r="H93" s="91"/>
      <c r="I93" s="91">
        <f>D93*4</f>
        <v>400</v>
      </c>
      <c r="J93" s="91"/>
      <c r="K93" s="92"/>
    </row>
    <row r="94" spans="1:11" ht="12.75">
      <c r="A94" s="127" t="s">
        <v>52</v>
      </c>
      <c r="B94" s="128"/>
      <c r="C94" s="3" t="s">
        <v>19</v>
      </c>
      <c r="D94" s="91">
        <v>150</v>
      </c>
      <c r="E94" s="91"/>
      <c r="F94" s="91"/>
      <c r="G94" s="91" t="s">
        <v>24</v>
      </c>
      <c r="H94" s="91"/>
      <c r="I94" s="91">
        <f>D94*4</f>
        <v>600</v>
      </c>
      <c r="J94" s="91"/>
      <c r="K94" s="92"/>
    </row>
    <row r="95" spans="1:11" ht="13.5" thickBot="1">
      <c r="A95" s="129" t="s">
        <v>53</v>
      </c>
      <c r="B95" s="130"/>
      <c r="C95" s="8" t="s">
        <v>19</v>
      </c>
      <c r="D95" s="131">
        <v>200</v>
      </c>
      <c r="E95" s="131"/>
      <c r="F95" s="131"/>
      <c r="G95" s="131" t="s">
        <v>24</v>
      </c>
      <c r="H95" s="131"/>
      <c r="I95" s="131">
        <f>D95*4</f>
        <v>800</v>
      </c>
      <c r="J95" s="131"/>
      <c r="K95" s="132"/>
    </row>
    <row r="97" spans="1:5" ht="108.75">
      <c r="A97" s="57" t="s">
        <v>80</v>
      </c>
      <c r="B97" s="56" t="s">
        <v>81</v>
      </c>
      <c r="C97" s="56" t="s">
        <v>82</v>
      </c>
      <c r="D97" s="57" t="s">
        <v>83</v>
      </c>
      <c r="E97" s="57" t="s">
        <v>77</v>
      </c>
    </row>
    <row r="98" spans="1:5" ht="12.75">
      <c r="A98" s="55" t="s">
        <v>4</v>
      </c>
      <c r="B98" s="55">
        <v>500</v>
      </c>
      <c r="C98" s="55">
        <v>600</v>
      </c>
      <c r="D98" s="55">
        <v>700</v>
      </c>
      <c r="E98" s="55">
        <v>300</v>
      </c>
    </row>
    <row r="99" spans="1:5" ht="12.75">
      <c r="A99" s="55" t="s">
        <v>5</v>
      </c>
      <c r="B99" s="55">
        <v>700</v>
      </c>
      <c r="C99" s="55">
        <v>800</v>
      </c>
      <c r="D99" s="55">
        <v>900</v>
      </c>
      <c r="E99" s="55">
        <v>400</v>
      </c>
    </row>
    <row r="100" spans="1:5" ht="12.75">
      <c r="A100" s="55" t="s">
        <v>6</v>
      </c>
      <c r="B100" s="55">
        <v>900</v>
      </c>
      <c r="C100" s="55">
        <v>1000</v>
      </c>
      <c r="D100" s="55">
        <v>1100</v>
      </c>
      <c r="E100" s="55">
        <v>500</v>
      </c>
    </row>
    <row r="101" spans="1:5" ht="12.75">
      <c r="A101" s="55" t="s">
        <v>7</v>
      </c>
      <c r="B101" s="55">
        <v>1000</v>
      </c>
      <c r="C101" s="55">
        <v>1200</v>
      </c>
      <c r="D101" s="55">
        <v>1300</v>
      </c>
      <c r="E101" s="55">
        <v>600</v>
      </c>
    </row>
    <row r="102" spans="1:5" ht="12.75">
      <c r="A102" s="55" t="s">
        <v>8</v>
      </c>
      <c r="B102" s="55">
        <v>1200</v>
      </c>
      <c r="C102" s="55">
        <v>1400</v>
      </c>
      <c r="D102" s="55">
        <v>1600</v>
      </c>
      <c r="E102" s="55">
        <v>700</v>
      </c>
    </row>
    <row r="103" spans="1:5" ht="12.75">
      <c r="A103" s="55" t="s">
        <v>9</v>
      </c>
      <c r="B103" s="55">
        <v>1600</v>
      </c>
      <c r="C103" s="55">
        <v>1800</v>
      </c>
      <c r="D103" s="55">
        <v>2000</v>
      </c>
      <c r="E103" s="3"/>
    </row>
    <row r="104" spans="1:5" ht="12.75">
      <c r="A104" s="55" t="s">
        <v>10</v>
      </c>
      <c r="B104" s="55">
        <v>1800</v>
      </c>
      <c r="C104" s="55">
        <v>2100</v>
      </c>
      <c r="D104" s="55">
        <v>2400</v>
      </c>
      <c r="E104" s="3"/>
    </row>
    <row r="105" spans="1:5" ht="12.75">
      <c r="A105" s="55" t="s">
        <v>11</v>
      </c>
      <c r="B105" s="55">
        <v>2100</v>
      </c>
      <c r="C105" s="55">
        <v>2600</v>
      </c>
      <c r="D105" s="55">
        <v>3000</v>
      </c>
      <c r="E105" s="38"/>
    </row>
    <row r="106" spans="1:5" ht="12.75">
      <c r="A106" s="55" t="s">
        <v>12</v>
      </c>
      <c r="B106" s="55">
        <v>2600</v>
      </c>
      <c r="C106" s="55">
        <v>3200</v>
      </c>
      <c r="D106" s="55">
        <v>3600</v>
      </c>
      <c r="E106" s="3"/>
    </row>
    <row r="107" spans="1:5" ht="12.75">
      <c r="A107" s="55" t="s">
        <v>75</v>
      </c>
      <c r="B107" s="55">
        <v>3000</v>
      </c>
      <c r="C107" s="55">
        <v>3500</v>
      </c>
      <c r="D107" s="55">
        <v>4000</v>
      </c>
      <c r="E107" s="3"/>
    </row>
    <row r="108" spans="1:5" ht="12.75">
      <c r="A108" s="9"/>
      <c r="B108" s="9"/>
      <c r="C108" s="9"/>
      <c r="D108" s="9"/>
      <c r="E108" s="5"/>
    </row>
    <row r="111" ht="12.75">
      <c r="A111" s="53" t="s">
        <v>79</v>
      </c>
    </row>
    <row r="115" spans="1:5" ht="18">
      <c r="A115" s="139" t="s">
        <v>84</v>
      </c>
      <c r="B115" s="139"/>
      <c r="C115" s="139"/>
      <c r="D115" s="139"/>
      <c r="E115" s="139"/>
    </row>
  </sheetData>
  <sheetProtection/>
  <mergeCells count="114">
    <mergeCell ref="A95:B95"/>
    <mergeCell ref="D95:F95"/>
    <mergeCell ref="G95:H95"/>
    <mergeCell ref="I95:K95"/>
    <mergeCell ref="A115:E115"/>
    <mergeCell ref="A92:K92"/>
    <mergeCell ref="A93:B93"/>
    <mergeCell ref="D93:F93"/>
    <mergeCell ref="G93:H93"/>
    <mergeCell ref="I93:K93"/>
    <mergeCell ref="A94:B94"/>
    <mergeCell ref="D94:F94"/>
    <mergeCell ref="G94:H94"/>
    <mergeCell ref="I94:K94"/>
    <mergeCell ref="A83:B83"/>
    <mergeCell ref="D83:K83"/>
    <mergeCell ref="A84:B84"/>
    <mergeCell ref="D84:K84"/>
    <mergeCell ref="A85:C86"/>
    <mergeCell ref="D85:K86"/>
    <mergeCell ref="A80:B80"/>
    <mergeCell ref="D80:K80"/>
    <mergeCell ref="A81:B81"/>
    <mergeCell ref="D81:K81"/>
    <mergeCell ref="A82:B82"/>
    <mergeCell ref="D82:K82"/>
    <mergeCell ref="A77:B77"/>
    <mergeCell ref="D77:K77"/>
    <mergeCell ref="A78:B78"/>
    <mergeCell ref="D78:K78"/>
    <mergeCell ref="A79:B79"/>
    <mergeCell ref="D79:K79"/>
    <mergeCell ref="A74:B74"/>
    <mergeCell ref="D74:K74"/>
    <mergeCell ref="A75:B75"/>
    <mergeCell ref="D75:K75"/>
    <mergeCell ref="A76:B76"/>
    <mergeCell ref="D76:K76"/>
    <mergeCell ref="A71:B71"/>
    <mergeCell ref="D71:K71"/>
    <mergeCell ref="A72:B72"/>
    <mergeCell ref="D72:K72"/>
    <mergeCell ref="A73:B73"/>
    <mergeCell ref="D73:K73"/>
    <mergeCell ref="A68:B68"/>
    <mergeCell ref="D68:K68"/>
    <mergeCell ref="A69:B69"/>
    <mergeCell ref="D69:K69"/>
    <mergeCell ref="A70:B70"/>
    <mergeCell ref="D70:K70"/>
    <mergeCell ref="A66:B66"/>
    <mergeCell ref="D66:F66"/>
    <mergeCell ref="G66:H66"/>
    <mergeCell ref="I66:K66"/>
    <mergeCell ref="A67:B67"/>
    <mergeCell ref="D67:F67"/>
    <mergeCell ref="G67:H67"/>
    <mergeCell ref="I67:K67"/>
    <mergeCell ref="A64:B64"/>
    <mergeCell ref="D64:F64"/>
    <mergeCell ref="G64:H64"/>
    <mergeCell ref="I64:K64"/>
    <mergeCell ref="A65:B65"/>
    <mergeCell ref="D65:F65"/>
    <mergeCell ref="G65:H65"/>
    <mergeCell ref="I65:K65"/>
    <mergeCell ref="A62:B62"/>
    <mergeCell ref="D62:F62"/>
    <mergeCell ref="G62:H62"/>
    <mergeCell ref="I62:K62"/>
    <mergeCell ref="A63:B63"/>
    <mergeCell ref="D63:F63"/>
    <mergeCell ref="G63:H63"/>
    <mergeCell ref="I63:K63"/>
    <mergeCell ref="A60:B60"/>
    <mergeCell ref="D60:F60"/>
    <mergeCell ref="G60:H60"/>
    <mergeCell ref="I60:K60"/>
    <mergeCell ref="A61:B61"/>
    <mergeCell ref="D61:F61"/>
    <mergeCell ref="G61:H61"/>
    <mergeCell ref="I61:K61"/>
    <mergeCell ref="A58:B58"/>
    <mergeCell ref="D58:F58"/>
    <mergeCell ref="G58:H58"/>
    <mergeCell ref="I58:K58"/>
    <mergeCell ref="A59:B59"/>
    <mergeCell ref="D59:F59"/>
    <mergeCell ref="G59:H59"/>
    <mergeCell ref="I59:K59"/>
    <mergeCell ref="A55:K55"/>
    <mergeCell ref="A56:B56"/>
    <mergeCell ref="D56:F56"/>
    <mergeCell ref="G56:H56"/>
    <mergeCell ref="I56:K56"/>
    <mergeCell ref="A57:B57"/>
    <mergeCell ref="D57:F57"/>
    <mergeCell ref="G57:H57"/>
    <mergeCell ref="I57:K57"/>
    <mergeCell ref="C29:D29"/>
    <mergeCell ref="C30:D30"/>
    <mergeCell ref="C31:D31"/>
    <mergeCell ref="C33:D33"/>
    <mergeCell ref="C24:D24"/>
    <mergeCell ref="C25:D25"/>
    <mergeCell ref="C26:D26"/>
    <mergeCell ref="C28:D28"/>
    <mergeCell ref="A1:K1"/>
    <mergeCell ref="C18:D18"/>
    <mergeCell ref="C22:D22"/>
    <mergeCell ref="C23:D23"/>
    <mergeCell ref="A21:L21"/>
    <mergeCell ref="A6:L6"/>
    <mergeCell ref="C2:H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  <ignoredErrors>
    <ignoredError sqref="G14 K13:K14 F28:G28 I28:J28 K28:K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80" zoomScaleNormal="80" zoomScalePageLayoutView="0" workbookViewId="0" topLeftCell="A21">
      <selection activeCell="A5" sqref="A5:K45"/>
    </sheetView>
  </sheetViews>
  <sheetFormatPr defaultColWidth="9.140625" defaultRowHeight="12.75"/>
  <cols>
    <col min="1" max="1" width="25.00390625" style="0" customWidth="1"/>
    <col min="2" max="2" width="10.00390625" style="0" customWidth="1"/>
  </cols>
  <sheetData>
    <row r="1" spans="1:11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18"/>
      <c r="B2" s="83"/>
      <c r="C2" s="83"/>
      <c r="D2" s="83"/>
      <c r="E2" s="83"/>
      <c r="F2" s="83"/>
      <c r="G2" s="83"/>
      <c r="H2" s="83"/>
      <c r="I2" s="18"/>
      <c r="J2" s="18"/>
      <c r="K2" s="18"/>
    </row>
    <row r="3" spans="1:11" ht="15" customHeight="1">
      <c r="A3" s="1" t="s">
        <v>97</v>
      </c>
      <c r="G3" s="19" t="s">
        <v>54</v>
      </c>
      <c r="K3" s="18"/>
    </row>
    <row r="4" ht="12.75" customHeight="1" thickBot="1"/>
    <row r="5" spans="1:11" ht="24.75" customHeight="1">
      <c r="A5" s="86" t="s">
        <v>63</v>
      </c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 ht="24.75" customHeight="1">
      <c r="A6" s="89" t="s">
        <v>57</v>
      </c>
      <c r="B6" s="90"/>
      <c r="C6" s="3" t="s">
        <v>26</v>
      </c>
      <c r="D6" s="91">
        <v>15</v>
      </c>
      <c r="E6" s="91"/>
      <c r="F6" s="91"/>
      <c r="G6" s="91" t="s">
        <v>25</v>
      </c>
      <c r="H6" s="91"/>
      <c r="I6" s="91">
        <v>50</v>
      </c>
      <c r="J6" s="91"/>
      <c r="K6" s="92"/>
    </row>
    <row r="7" spans="1:11" ht="24.75" customHeight="1">
      <c r="A7" s="96" t="s">
        <v>85</v>
      </c>
      <c r="B7" s="97"/>
      <c r="C7" s="3" t="s">
        <v>26</v>
      </c>
      <c r="D7" s="133">
        <v>25</v>
      </c>
      <c r="E7" s="134"/>
      <c r="F7" s="135"/>
      <c r="G7" s="71" t="s">
        <v>25</v>
      </c>
      <c r="H7" s="72"/>
      <c r="I7" s="71">
        <f aca="true" t="shared" si="0" ref="I7:I17">D7*4</f>
        <v>100</v>
      </c>
      <c r="J7" s="94"/>
      <c r="K7" s="95"/>
    </row>
    <row r="8" spans="1:11" ht="24.75" customHeight="1">
      <c r="A8" s="89" t="s">
        <v>22</v>
      </c>
      <c r="B8" s="90"/>
      <c r="C8" s="3" t="s">
        <v>26</v>
      </c>
      <c r="D8" s="93">
        <v>25</v>
      </c>
      <c r="E8" s="93"/>
      <c r="F8" s="93"/>
      <c r="G8" s="91" t="s">
        <v>25</v>
      </c>
      <c r="H8" s="91"/>
      <c r="I8" s="91">
        <f t="shared" si="0"/>
        <v>100</v>
      </c>
      <c r="J8" s="91"/>
      <c r="K8" s="92"/>
    </row>
    <row r="9" spans="1:11" ht="24.75" customHeight="1">
      <c r="A9" s="89" t="s">
        <v>21</v>
      </c>
      <c r="B9" s="90"/>
      <c r="C9" s="3" t="s">
        <v>26</v>
      </c>
      <c r="D9" s="93">
        <v>25</v>
      </c>
      <c r="E9" s="91"/>
      <c r="F9" s="91"/>
      <c r="G9" s="91" t="s">
        <v>25</v>
      </c>
      <c r="H9" s="91"/>
      <c r="I9" s="91">
        <f t="shared" si="0"/>
        <v>100</v>
      </c>
      <c r="J9" s="91"/>
      <c r="K9" s="92"/>
    </row>
    <row r="10" spans="1:11" ht="24.75" customHeight="1">
      <c r="A10" s="136" t="s">
        <v>96</v>
      </c>
      <c r="B10" s="137"/>
      <c r="C10" s="3" t="s">
        <v>26</v>
      </c>
      <c r="D10" s="133">
        <v>25</v>
      </c>
      <c r="E10" s="134"/>
      <c r="F10" s="135"/>
      <c r="G10" s="71" t="s">
        <v>25</v>
      </c>
      <c r="H10" s="72"/>
      <c r="I10" s="71">
        <f t="shared" si="0"/>
        <v>100</v>
      </c>
      <c r="J10" s="94"/>
      <c r="K10" s="95"/>
    </row>
    <row r="11" spans="1:11" ht="24.75" customHeight="1">
      <c r="A11" s="136" t="s">
        <v>20</v>
      </c>
      <c r="B11" s="97"/>
      <c r="C11" s="3" t="s">
        <v>26</v>
      </c>
      <c r="D11" s="93">
        <v>50</v>
      </c>
      <c r="E11" s="93"/>
      <c r="F11" s="93"/>
      <c r="G11" s="91" t="s">
        <v>25</v>
      </c>
      <c r="H11" s="91"/>
      <c r="I11" s="91">
        <f t="shared" si="0"/>
        <v>200</v>
      </c>
      <c r="J11" s="91"/>
      <c r="K11" s="92"/>
    </row>
    <row r="12" spans="1:11" ht="24.75" customHeight="1">
      <c r="A12" s="89" t="s">
        <v>36</v>
      </c>
      <c r="B12" s="90"/>
      <c r="C12" s="3" t="s">
        <v>26</v>
      </c>
      <c r="D12" s="93">
        <v>50</v>
      </c>
      <c r="E12" s="93"/>
      <c r="F12" s="93"/>
      <c r="G12" s="91" t="s">
        <v>25</v>
      </c>
      <c r="H12" s="91"/>
      <c r="I12" s="91">
        <f t="shared" si="0"/>
        <v>200</v>
      </c>
      <c r="J12" s="91"/>
      <c r="K12" s="92"/>
    </row>
    <row r="13" spans="1:11" ht="24.75" customHeight="1">
      <c r="A13" s="89" t="s">
        <v>28</v>
      </c>
      <c r="B13" s="90"/>
      <c r="C13" s="3" t="s">
        <v>26</v>
      </c>
      <c r="D13" s="93">
        <v>50</v>
      </c>
      <c r="E13" s="93"/>
      <c r="F13" s="93"/>
      <c r="G13" s="91" t="s">
        <v>25</v>
      </c>
      <c r="H13" s="91"/>
      <c r="I13" s="91">
        <f t="shared" si="0"/>
        <v>200</v>
      </c>
      <c r="J13" s="91"/>
      <c r="K13" s="92"/>
    </row>
    <row r="14" spans="1:14" ht="24.75" customHeight="1">
      <c r="A14" s="89" t="s">
        <v>27</v>
      </c>
      <c r="B14" s="90"/>
      <c r="C14" s="3" t="s">
        <v>26</v>
      </c>
      <c r="D14" s="93">
        <v>70</v>
      </c>
      <c r="E14" s="93"/>
      <c r="F14" s="93"/>
      <c r="G14" s="91" t="s">
        <v>25</v>
      </c>
      <c r="H14" s="91"/>
      <c r="I14" s="91">
        <f t="shared" si="0"/>
        <v>280</v>
      </c>
      <c r="J14" s="91"/>
      <c r="K14" s="92"/>
      <c r="M14" s="59"/>
      <c r="N14" s="59"/>
    </row>
    <row r="15" spans="1:14" ht="24.75" customHeight="1">
      <c r="A15" s="89" t="s">
        <v>90</v>
      </c>
      <c r="B15" s="90"/>
      <c r="C15" s="3" t="s">
        <v>26</v>
      </c>
      <c r="D15" s="93">
        <v>100</v>
      </c>
      <c r="E15" s="93"/>
      <c r="F15" s="93"/>
      <c r="G15" s="91" t="s">
        <v>25</v>
      </c>
      <c r="H15" s="91"/>
      <c r="I15" s="91">
        <f t="shared" si="0"/>
        <v>400</v>
      </c>
      <c r="J15" s="91"/>
      <c r="K15" s="92"/>
      <c r="M15" s="84"/>
      <c r="N15" s="85"/>
    </row>
    <row r="16" spans="1:14" ht="24.75" customHeight="1">
      <c r="A16" s="89" t="s">
        <v>29</v>
      </c>
      <c r="B16" s="90"/>
      <c r="C16" s="3" t="s">
        <v>26</v>
      </c>
      <c r="D16" s="93">
        <v>100</v>
      </c>
      <c r="E16" s="93"/>
      <c r="F16" s="93"/>
      <c r="G16" s="91" t="s">
        <v>25</v>
      </c>
      <c r="H16" s="91"/>
      <c r="I16" s="91">
        <f t="shared" si="0"/>
        <v>400</v>
      </c>
      <c r="J16" s="91"/>
      <c r="K16" s="92"/>
      <c r="M16" s="58"/>
      <c r="N16" s="21"/>
    </row>
    <row r="17" spans="1:14" ht="24.75" customHeight="1">
      <c r="A17" s="96" t="s">
        <v>50</v>
      </c>
      <c r="B17" s="97"/>
      <c r="C17" s="3" t="s">
        <v>26</v>
      </c>
      <c r="D17" s="93">
        <v>100</v>
      </c>
      <c r="E17" s="93"/>
      <c r="F17" s="93"/>
      <c r="G17" s="91" t="s">
        <v>25</v>
      </c>
      <c r="H17" s="91"/>
      <c r="I17" s="91">
        <f t="shared" si="0"/>
        <v>400</v>
      </c>
      <c r="J17" s="91"/>
      <c r="K17" s="92"/>
      <c r="M17" s="58"/>
      <c r="N17" s="21"/>
    </row>
    <row r="18" spans="1:11" ht="24.75" customHeight="1">
      <c r="A18" s="96" t="s">
        <v>61</v>
      </c>
      <c r="B18" s="97"/>
      <c r="C18" s="3" t="s">
        <v>62</v>
      </c>
      <c r="D18" s="98" t="s">
        <v>76</v>
      </c>
      <c r="E18" s="91"/>
      <c r="F18" s="91"/>
      <c r="G18" s="91"/>
      <c r="H18" s="91"/>
      <c r="I18" s="91"/>
      <c r="J18" s="91"/>
      <c r="K18" s="92"/>
    </row>
    <row r="19" spans="1:11" ht="24.75" customHeight="1">
      <c r="A19" s="89" t="s">
        <v>49</v>
      </c>
      <c r="B19" s="90"/>
      <c r="C19" s="3" t="s">
        <v>17</v>
      </c>
      <c r="D19" s="93">
        <v>100</v>
      </c>
      <c r="E19" s="91"/>
      <c r="F19" s="91"/>
      <c r="G19" s="91"/>
      <c r="H19" s="91"/>
      <c r="I19" s="91"/>
      <c r="J19" s="91"/>
      <c r="K19" s="92"/>
    </row>
    <row r="20" spans="1:11" ht="24.75" customHeight="1">
      <c r="A20" s="89" t="s">
        <v>31</v>
      </c>
      <c r="B20" s="90"/>
      <c r="C20" s="3" t="s">
        <v>17</v>
      </c>
      <c r="D20" s="93">
        <v>150</v>
      </c>
      <c r="E20" s="91"/>
      <c r="F20" s="91"/>
      <c r="G20" s="91"/>
      <c r="H20" s="91"/>
      <c r="I20" s="91"/>
      <c r="J20" s="91"/>
      <c r="K20" s="92"/>
    </row>
    <row r="21" spans="1:11" ht="24.75" customHeight="1">
      <c r="A21" s="89" t="s">
        <v>35</v>
      </c>
      <c r="B21" s="90"/>
      <c r="C21" s="3" t="s">
        <v>17</v>
      </c>
      <c r="D21" s="91">
        <v>300</v>
      </c>
      <c r="E21" s="91"/>
      <c r="F21" s="91"/>
      <c r="G21" s="91"/>
      <c r="H21" s="91"/>
      <c r="I21" s="91"/>
      <c r="J21" s="91"/>
      <c r="K21" s="92"/>
    </row>
    <row r="22" spans="1:11" ht="24.75" customHeight="1">
      <c r="A22" s="89" t="s">
        <v>30</v>
      </c>
      <c r="B22" s="90"/>
      <c r="C22" s="3" t="s">
        <v>17</v>
      </c>
      <c r="D22" s="98" t="s">
        <v>60</v>
      </c>
      <c r="E22" s="91"/>
      <c r="F22" s="91"/>
      <c r="G22" s="91"/>
      <c r="H22" s="91"/>
      <c r="I22" s="91"/>
      <c r="J22" s="91"/>
      <c r="K22" s="92"/>
    </row>
    <row r="23" spans="1:11" ht="24.75" customHeight="1">
      <c r="A23" s="99" t="s">
        <v>93</v>
      </c>
      <c r="B23" s="90"/>
      <c r="C23" s="3" t="s">
        <v>62</v>
      </c>
      <c r="D23" s="100">
        <v>150</v>
      </c>
      <c r="E23" s="100"/>
      <c r="F23" s="100"/>
      <c r="G23" s="100"/>
      <c r="H23" s="100"/>
      <c r="I23" s="100"/>
      <c r="J23" s="100"/>
      <c r="K23" s="101"/>
    </row>
    <row r="24" spans="1:11" ht="24.75" customHeight="1">
      <c r="A24" s="99" t="s">
        <v>92</v>
      </c>
      <c r="B24" s="90"/>
      <c r="C24" s="60" t="s">
        <v>62</v>
      </c>
      <c r="D24" s="100">
        <v>250</v>
      </c>
      <c r="E24" s="100"/>
      <c r="F24" s="100"/>
      <c r="G24" s="100"/>
      <c r="H24" s="100"/>
      <c r="I24" s="100"/>
      <c r="J24" s="100"/>
      <c r="K24" s="101"/>
    </row>
    <row r="25" spans="1:11" ht="24.75" customHeight="1">
      <c r="A25" s="96" t="s">
        <v>46</v>
      </c>
      <c r="B25" s="97"/>
      <c r="C25" s="3" t="s">
        <v>43</v>
      </c>
      <c r="D25" s="71" t="s">
        <v>44</v>
      </c>
      <c r="E25" s="94"/>
      <c r="F25" s="94"/>
      <c r="G25" s="94"/>
      <c r="H25" s="94"/>
      <c r="I25" s="94"/>
      <c r="J25" s="94"/>
      <c r="K25" s="95"/>
    </row>
    <row r="26" spans="1:11" ht="24.75" customHeight="1">
      <c r="A26" s="96" t="s">
        <v>47</v>
      </c>
      <c r="B26" s="97"/>
      <c r="C26" s="3" t="s">
        <v>43</v>
      </c>
      <c r="D26" s="71">
        <v>500</v>
      </c>
      <c r="E26" s="94"/>
      <c r="F26" s="94"/>
      <c r="G26" s="94"/>
      <c r="H26" s="94"/>
      <c r="I26" s="94"/>
      <c r="J26" s="94"/>
      <c r="K26" s="95"/>
    </row>
    <row r="27" spans="1:11" ht="24.75" customHeight="1">
      <c r="A27" s="96" t="s">
        <v>55</v>
      </c>
      <c r="B27" s="97"/>
      <c r="C27" s="3" t="s">
        <v>56</v>
      </c>
      <c r="D27" s="71">
        <v>600</v>
      </c>
      <c r="E27" s="94"/>
      <c r="F27" s="94"/>
      <c r="G27" s="94"/>
      <c r="H27" s="94"/>
      <c r="I27" s="94"/>
      <c r="J27" s="94"/>
      <c r="K27" s="95"/>
    </row>
    <row r="28" spans="1:11" ht="24.75" customHeight="1">
      <c r="A28" s="96" t="s">
        <v>74</v>
      </c>
      <c r="B28" s="97"/>
      <c r="C28" s="3" t="s">
        <v>62</v>
      </c>
      <c r="D28" s="71">
        <v>1000</v>
      </c>
      <c r="E28" s="94"/>
      <c r="F28" s="94"/>
      <c r="G28" s="94"/>
      <c r="H28" s="94"/>
      <c r="I28" s="94"/>
      <c r="J28" s="94"/>
      <c r="K28" s="95"/>
    </row>
    <row r="29" spans="1:11" ht="24.75" customHeight="1">
      <c r="A29" s="102" t="s">
        <v>37</v>
      </c>
      <c r="B29" s="103"/>
      <c r="C29" s="3" t="s">
        <v>42</v>
      </c>
      <c r="D29" s="104">
        <v>200</v>
      </c>
      <c r="E29" s="104"/>
      <c r="F29" s="104"/>
      <c r="G29" s="104"/>
      <c r="H29" s="104"/>
      <c r="I29" s="104"/>
      <c r="J29" s="104"/>
      <c r="K29" s="105"/>
    </row>
    <row r="30" spans="1:11" ht="24.75" customHeight="1">
      <c r="A30" s="106" t="s">
        <v>45</v>
      </c>
      <c r="B30" s="107"/>
      <c r="C30" s="3" t="s">
        <v>41</v>
      </c>
      <c r="D30" s="104">
        <v>200</v>
      </c>
      <c r="E30" s="104"/>
      <c r="F30" s="104"/>
      <c r="G30" s="104"/>
      <c r="H30" s="104"/>
      <c r="I30" s="104"/>
      <c r="J30" s="104"/>
      <c r="K30" s="105"/>
    </row>
    <row r="31" spans="1:11" ht="24.75" customHeight="1">
      <c r="A31" s="89" t="s">
        <v>40</v>
      </c>
      <c r="B31" s="90"/>
      <c r="C31" s="3" t="s">
        <v>32</v>
      </c>
      <c r="D31" s="93">
        <v>1000</v>
      </c>
      <c r="E31" s="93"/>
      <c r="F31" s="93"/>
      <c r="G31" s="93"/>
      <c r="H31" s="93"/>
      <c r="I31" s="93"/>
      <c r="J31" s="93"/>
      <c r="K31" s="108"/>
    </row>
    <row r="32" spans="1:11" ht="24.75" customHeight="1">
      <c r="A32" s="89" t="s">
        <v>39</v>
      </c>
      <c r="B32" s="90"/>
      <c r="C32" s="3" t="s">
        <v>32</v>
      </c>
      <c r="D32" s="93">
        <v>1200</v>
      </c>
      <c r="E32" s="93"/>
      <c r="F32" s="93"/>
      <c r="G32" s="93"/>
      <c r="H32" s="93"/>
      <c r="I32" s="93"/>
      <c r="J32" s="93"/>
      <c r="K32" s="108"/>
    </row>
    <row r="33" spans="1:11" ht="24.75" customHeight="1">
      <c r="A33" s="89" t="s">
        <v>38</v>
      </c>
      <c r="B33" s="90"/>
      <c r="C33" s="3" t="s">
        <v>23</v>
      </c>
      <c r="D33" s="93">
        <v>50</v>
      </c>
      <c r="E33" s="91"/>
      <c r="F33" s="91"/>
      <c r="G33" s="91"/>
      <c r="H33" s="91"/>
      <c r="I33" s="91"/>
      <c r="J33" s="91"/>
      <c r="K33" s="92"/>
    </row>
    <row r="34" spans="1:11" ht="24.75" customHeight="1" thickBot="1">
      <c r="A34" s="109" t="s">
        <v>18</v>
      </c>
      <c r="B34" s="110"/>
      <c r="C34" s="8" t="s">
        <v>24</v>
      </c>
      <c r="D34" s="111">
        <v>100</v>
      </c>
      <c r="E34" s="111"/>
      <c r="F34" s="111"/>
      <c r="G34" s="111"/>
      <c r="H34" s="111"/>
      <c r="I34" s="111"/>
      <c r="J34" s="111"/>
      <c r="K34" s="112"/>
    </row>
    <row r="35" spans="1:11" ht="24.75" customHeight="1">
      <c r="A35" s="113" t="s">
        <v>91</v>
      </c>
      <c r="B35" s="114"/>
      <c r="C35" s="115"/>
      <c r="D35" s="119">
        <v>100</v>
      </c>
      <c r="E35" s="120"/>
      <c r="F35" s="120"/>
      <c r="G35" s="120"/>
      <c r="H35" s="120"/>
      <c r="I35" s="120"/>
      <c r="J35" s="120"/>
      <c r="K35" s="121"/>
    </row>
    <row r="36" spans="1:11" ht="24.75" customHeight="1" thickBot="1">
      <c r="A36" s="116"/>
      <c r="B36" s="117"/>
      <c r="C36" s="118"/>
      <c r="D36" s="122"/>
      <c r="E36" s="123"/>
      <c r="F36" s="123"/>
      <c r="G36" s="123"/>
      <c r="H36" s="123"/>
      <c r="I36" s="123"/>
      <c r="J36" s="123"/>
      <c r="K36" s="124"/>
    </row>
    <row r="38" ht="12.75">
      <c r="A38" s="1" t="s">
        <v>59</v>
      </c>
    </row>
    <row r="39" ht="12.75">
      <c r="A39" s="1"/>
    </row>
    <row r="40" ht="12.75">
      <c r="A40" s="1" t="s">
        <v>58</v>
      </c>
    </row>
    <row r="41" ht="13.5" thickBot="1"/>
    <row r="42" spans="1:11" ht="18.75">
      <c r="A42" s="86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12.75">
      <c r="A43" s="125" t="s">
        <v>51</v>
      </c>
      <c r="B43" s="126"/>
      <c r="C43" s="3" t="s">
        <v>19</v>
      </c>
      <c r="D43" s="91">
        <v>100</v>
      </c>
      <c r="E43" s="91"/>
      <c r="F43" s="91"/>
      <c r="G43" s="91" t="s">
        <v>24</v>
      </c>
      <c r="H43" s="91"/>
      <c r="I43" s="91">
        <f>D43*4</f>
        <v>400</v>
      </c>
      <c r="J43" s="91"/>
      <c r="K43" s="92"/>
    </row>
    <row r="44" spans="1:11" ht="24.75" customHeight="1">
      <c r="A44" s="127" t="s">
        <v>52</v>
      </c>
      <c r="B44" s="128"/>
      <c r="C44" s="3" t="s">
        <v>19</v>
      </c>
      <c r="D44" s="91">
        <v>150</v>
      </c>
      <c r="E44" s="91"/>
      <c r="F44" s="91"/>
      <c r="G44" s="91" t="s">
        <v>24</v>
      </c>
      <c r="H44" s="91"/>
      <c r="I44" s="91">
        <f>D44*4</f>
        <v>600</v>
      </c>
      <c r="J44" s="91"/>
      <c r="K44" s="92"/>
    </row>
    <row r="45" spans="1:11" ht="24.75" customHeight="1" thickBot="1">
      <c r="A45" s="129" t="s">
        <v>53</v>
      </c>
      <c r="B45" s="130"/>
      <c r="C45" s="8" t="s">
        <v>19</v>
      </c>
      <c r="D45" s="131">
        <v>200</v>
      </c>
      <c r="E45" s="131"/>
      <c r="F45" s="131"/>
      <c r="G45" s="131" t="s">
        <v>24</v>
      </c>
      <c r="H45" s="131"/>
      <c r="I45" s="131">
        <f>D45*4</f>
        <v>800</v>
      </c>
      <c r="J45" s="131"/>
      <c r="K45" s="132"/>
    </row>
    <row r="46" ht="24.75" customHeight="1"/>
    <row r="47" ht="26.25" customHeight="1"/>
  </sheetData>
  <sheetProtection/>
  <mergeCells count="101">
    <mergeCell ref="A7:B7"/>
    <mergeCell ref="G7:H7"/>
    <mergeCell ref="D7:F7"/>
    <mergeCell ref="I7:K7"/>
    <mergeCell ref="A11:B11"/>
    <mergeCell ref="D11:F11"/>
    <mergeCell ref="G11:H11"/>
    <mergeCell ref="I11:K11"/>
    <mergeCell ref="A10:B10"/>
    <mergeCell ref="D10:F10"/>
    <mergeCell ref="A44:B44"/>
    <mergeCell ref="D44:F44"/>
    <mergeCell ref="G44:H44"/>
    <mergeCell ref="I44:K44"/>
    <mergeCell ref="A45:B45"/>
    <mergeCell ref="D45:F45"/>
    <mergeCell ref="G45:H45"/>
    <mergeCell ref="I45:K45"/>
    <mergeCell ref="A35:C36"/>
    <mergeCell ref="D35:K36"/>
    <mergeCell ref="A42:K42"/>
    <mergeCell ref="A43:B43"/>
    <mergeCell ref="D43:F43"/>
    <mergeCell ref="G43:H43"/>
    <mergeCell ref="I43:K43"/>
    <mergeCell ref="A32:B32"/>
    <mergeCell ref="D32:K32"/>
    <mergeCell ref="A33:B33"/>
    <mergeCell ref="D33:K33"/>
    <mergeCell ref="A34:B34"/>
    <mergeCell ref="D34:K34"/>
    <mergeCell ref="A29:B29"/>
    <mergeCell ref="D29:K29"/>
    <mergeCell ref="A30:B30"/>
    <mergeCell ref="D30:K30"/>
    <mergeCell ref="A31:B31"/>
    <mergeCell ref="D31:K31"/>
    <mergeCell ref="A26:B26"/>
    <mergeCell ref="D26:K26"/>
    <mergeCell ref="A27:B27"/>
    <mergeCell ref="D27:K27"/>
    <mergeCell ref="A28:B28"/>
    <mergeCell ref="D28:K28"/>
    <mergeCell ref="A21:B21"/>
    <mergeCell ref="D21:K21"/>
    <mergeCell ref="A22:B22"/>
    <mergeCell ref="D22:K22"/>
    <mergeCell ref="A25:B25"/>
    <mergeCell ref="D25:K25"/>
    <mergeCell ref="A23:B23"/>
    <mergeCell ref="D23:K23"/>
    <mergeCell ref="A24:B24"/>
    <mergeCell ref="D24:K24"/>
    <mergeCell ref="A19:B19"/>
    <mergeCell ref="D19:K19"/>
    <mergeCell ref="A20:B20"/>
    <mergeCell ref="D20:K20"/>
    <mergeCell ref="A15:B15"/>
    <mergeCell ref="D15:F15"/>
    <mergeCell ref="G15:H15"/>
    <mergeCell ref="I15:K15"/>
    <mergeCell ref="G17:H17"/>
    <mergeCell ref="I17:K17"/>
    <mergeCell ref="A18:B18"/>
    <mergeCell ref="D18:K18"/>
    <mergeCell ref="A8:B8"/>
    <mergeCell ref="D8:F8"/>
    <mergeCell ref="G8:H8"/>
    <mergeCell ref="I8:K8"/>
    <mergeCell ref="A17:B17"/>
    <mergeCell ref="D17:F17"/>
    <mergeCell ref="G14:H14"/>
    <mergeCell ref="I14:K14"/>
    <mergeCell ref="D14:F14"/>
    <mergeCell ref="A9:B9"/>
    <mergeCell ref="D9:F9"/>
    <mergeCell ref="G9:H9"/>
    <mergeCell ref="I9:K9"/>
    <mergeCell ref="I12:K12"/>
    <mergeCell ref="G10:H10"/>
    <mergeCell ref="I10:K10"/>
    <mergeCell ref="G12:H12"/>
    <mergeCell ref="A16:B16"/>
    <mergeCell ref="D16:F16"/>
    <mergeCell ref="G16:H16"/>
    <mergeCell ref="I16:K16"/>
    <mergeCell ref="A13:B13"/>
    <mergeCell ref="D13:F13"/>
    <mergeCell ref="G13:H13"/>
    <mergeCell ref="I13:K13"/>
    <mergeCell ref="A14:B14"/>
    <mergeCell ref="B2:H2"/>
    <mergeCell ref="M15:N15"/>
    <mergeCell ref="A1:K1"/>
    <mergeCell ref="A5:K5"/>
    <mergeCell ref="A6:B6"/>
    <mergeCell ref="D6:F6"/>
    <mergeCell ref="G6:H6"/>
    <mergeCell ref="I6:K6"/>
    <mergeCell ref="A12:B12"/>
    <mergeCell ref="D12:F12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A6" sqref="A6:E24"/>
    </sheetView>
  </sheetViews>
  <sheetFormatPr defaultColWidth="9.140625" defaultRowHeight="12.75"/>
  <cols>
    <col min="1" max="1" width="18.57421875" style="0" customWidth="1"/>
    <col min="2" max="5" width="27.140625" style="0" customWidth="1"/>
  </cols>
  <sheetData>
    <row r="1" spans="1:5" ht="26.25">
      <c r="A1" s="138" t="s">
        <v>78</v>
      </c>
      <c r="B1" s="61"/>
      <c r="C1" s="61"/>
      <c r="D1" s="61"/>
      <c r="E1" s="61"/>
    </row>
    <row r="3" ht="12.75">
      <c r="A3" s="1"/>
    </row>
    <row r="4" spans="1:5" ht="12.75">
      <c r="A4" s="1" t="s">
        <v>97</v>
      </c>
      <c r="D4" s="140" t="s">
        <v>54</v>
      </c>
      <c r="E4" s="140"/>
    </row>
    <row r="6" spans="1:5" s="54" customFormat="1" ht="39.75" customHeight="1">
      <c r="A6" s="57" t="s">
        <v>80</v>
      </c>
      <c r="B6" s="56" t="s">
        <v>81</v>
      </c>
      <c r="C6" s="56" t="s">
        <v>82</v>
      </c>
      <c r="D6" s="57" t="s">
        <v>83</v>
      </c>
      <c r="E6" s="57" t="s">
        <v>77</v>
      </c>
    </row>
    <row r="7" spans="1:5" ht="24" customHeight="1">
      <c r="A7" s="55" t="s">
        <v>4</v>
      </c>
      <c r="B7" s="55">
        <v>500</v>
      </c>
      <c r="C7" s="55">
        <v>600</v>
      </c>
      <c r="D7" s="55">
        <v>700</v>
      </c>
      <c r="E7" s="55">
        <v>300</v>
      </c>
    </row>
    <row r="8" spans="1:5" ht="24" customHeight="1">
      <c r="A8" s="55" t="s">
        <v>5</v>
      </c>
      <c r="B8" s="55">
        <v>700</v>
      </c>
      <c r="C8" s="55">
        <v>800</v>
      </c>
      <c r="D8" s="55">
        <v>900</v>
      </c>
      <c r="E8" s="55">
        <v>400</v>
      </c>
    </row>
    <row r="9" spans="1:5" ht="24" customHeight="1">
      <c r="A9" s="55" t="s">
        <v>6</v>
      </c>
      <c r="B9" s="55">
        <v>900</v>
      </c>
      <c r="C9" s="55">
        <v>1000</v>
      </c>
      <c r="D9" s="55">
        <v>1100</v>
      </c>
      <c r="E9" s="55">
        <v>500</v>
      </c>
    </row>
    <row r="10" spans="1:5" ht="24" customHeight="1">
      <c r="A10" s="55" t="s">
        <v>7</v>
      </c>
      <c r="B10" s="55">
        <v>1000</v>
      </c>
      <c r="C10" s="55">
        <v>1200</v>
      </c>
      <c r="D10" s="55">
        <v>1300</v>
      </c>
      <c r="E10" s="55">
        <v>600</v>
      </c>
    </row>
    <row r="11" spans="1:5" ht="24" customHeight="1">
      <c r="A11" s="55" t="s">
        <v>8</v>
      </c>
      <c r="B11" s="55">
        <v>1200</v>
      </c>
      <c r="C11" s="55">
        <v>1400</v>
      </c>
      <c r="D11" s="55">
        <v>1600</v>
      </c>
      <c r="E11" s="55">
        <v>700</v>
      </c>
    </row>
    <row r="12" spans="1:5" ht="24" customHeight="1">
      <c r="A12" s="55" t="s">
        <v>9</v>
      </c>
      <c r="B12" s="55">
        <v>1600</v>
      </c>
      <c r="C12" s="55">
        <v>1800</v>
      </c>
      <c r="D12" s="55">
        <v>2000</v>
      </c>
      <c r="E12" s="3"/>
    </row>
    <row r="13" spans="1:5" ht="24" customHeight="1">
      <c r="A13" s="55" t="s">
        <v>10</v>
      </c>
      <c r="B13" s="55">
        <v>1800</v>
      </c>
      <c r="C13" s="55">
        <v>2100</v>
      </c>
      <c r="D13" s="55">
        <v>2400</v>
      </c>
      <c r="E13" s="3"/>
    </row>
    <row r="14" spans="1:5" ht="24" customHeight="1">
      <c r="A14" s="55" t="s">
        <v>11</v>
      </c>
      <c r="B14" s="55">
        <v>2100</v>
      </c>
      <c r="C14" s="55">
        <v>2600</v>
      </c>
      <c r="D14" s="55">
        <v>3000</v>
      </c>
      <c r="E14" s="38"/>
    </row>
    <row r="15" spans="1:5" ht="24" customHeight="1">
      <c r="A15" s="55" t="s">
        <v>12</v>
      </c>
      <c r="B15" s="55">
        <v>2600</v>
      </c>
      <c r="C15" s="55">
        <v>3200</v>
      </c>
      <c r="D15" s="55">
        <v>3600</v>
      </c>
      <c r="E15" s="3"/>
    </row>
    <row r="16" spans="1:5" ht="24" customHeight="1">
      <c r="A16" s="55" t="s">
        <v>75</v>
      </c>
      <c r="B16" s="55">
        <v>3000</v>
      </c>
      <c r="C16" s="55">
        <v>3500</v>
      </c>
      <c r="D16" s="55">
        <v>4000</v>
      </c>
      <c r="E16" s="3"/>
    </row>
    <row r="17" spans="1:5" ht="12.75">
      <c r="A17" s="9"/>
      <c r="B17" s="9"/>
      <c r="C17" s="9"/>
      <c r="D17" s="9"/>
      <c r="E17" s="5"/>
    </row>
    <row r="20" ht="12.75">
      <c r="A20" s="53" t="s">
        <v>79</v>
      </c>
    </row>
    <row r="24" spans="1:5" ht="18">
      <c r="A24" s="139" t="s">
        <v>84</v>
      </c>
      <c r="B24" s="139"/>
      <c r="C24" s="139"/>
      <c r="D24" s="139"/>
      <c r="E24" s="139"/>
    </row>
  </sheetData>
  <sheetProtection/>
  <mergeCells count="3">
    <mergeCell ref="A1:E1"/>
    <mergeCell ref="A24:E24"/>
    <mergeCell ref="D4:E4"/>
  </mergeCells>
  <printOptions/>
  <pageMargins left="0.7" right="0.7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2018-03-23T12:16:29Z</cp:lastPrinted>
  <dcterms:created xsi:type="dcterms:W3CDTF">1996-10-08T23:32:33Z</dcterms:created>
  <dcterms:modified xsi:type="dcterms:W3CDTF">2018-10-21T11:24:53Z</dcterms:modified>
  <cp:category/>
  <cp:version/>
  <cp:contentType/>
  <cp:contentStatus/>
</cp:coreProperties>
</file>